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OWNER\Raul\BEIT BERL\Erasmus Plus - Mofet\Mid-term reporting\"/>
    </mc:Choice>
  </mc:AlternateContent>
  <workbookProtection workbookPassword="E359" lockStructure="1"/>
  <bookViews>
    <workbookView xWindow="2736" yWindow="2040" windowWidth="19440" windowHeight="10440" tabRatio="942"/>
  </bookViews>
  <sheets>
    <sheet name="Instructions" sheetId="85" r:id="rId1"/>
    <sheet name="Final financial statement" sheetId="41" r:id="rId2"/>
    <sheet name="Costs Incurred&amp;2nd Prefinancing" sheetId="84" r:id="rId3"/>
    <sheet name="1. Staff costs" sheetId="40" r:id="rId4"/>
    <sheet name="2-3. Travel Costs&amp;Costs of Stay" sheetId="39" r:id="rId5"/>
    <sheet name="4. Equipment Costs" sheetId="82" r:id="rId6"/>
    <sheet name="5. Subcontracting Costs" sheetId="76" r:id="rId7"/>
    <sheet name="Co-financing" sheetId="71" r:id="rId8"/>
    <sheet name="Breakdown &amp; Project Funding" sheetId="55" r:id="rId9"/>
    <sheet name="Breakdown Staff &amp; Travel Costs" sheetId="78" r:id="rId10"/>
    <sheet name="Rates" sheetId="36" state="hidden" r:id="rId11"/>
  </sheets>
  <definedNames>
    <definedName name="BudgetHeadings">Rates!$J$14:$J$19</definedName>
    <definedName name="Category">Rates!$E$2:$H$2</definedName>
    <definedName name="Category2">Rates!$J$10:$J$11</definedName>
    <definedName name="COUNTRY" localSheetId="0">#REF!</definedName>
    <definedName name="CountryALL">Rates!$C$3:$C$181</definedName>
    <definedName name="CountryEligEquip">Rates!$C$36:$C$181</definedName>
    <definedName name="CountryType">Rates!$C$3:$D$181</definedName>
    <definedName name="EUCountry">Rates!$C$3:$C$35</definedName>
    <definedName name="PartnerN°" localSheetId="2">'Costs Incurred&amp;2nd Prefinancing'!$B$23:$B$77</definedName>
    <definedName name="PartnerN°">'Final financial statement'!$B$23:$B$77</definedName>
    <definedName name="PartnerN°Ref" localSheetId="2">'Costs Incurred&amp;2nd Prefinancing'!$B$23:$E$77</definedName>
    <definedName name="PartnerN°Ref">'Final financial statement'!$B$23:$E$77</definedName>
    <definedName name="_xlnm.Print_Area" localSheetId="3">'1. Staff costs'!$A$1:$P$10</definedName>
    <definedName name="_xlnm.Print_Area" localSheetId="4">'2-3. Travel Costs&amp;Costs of Stay'!$A$1:$S$10</definedName>
    <definedName name="_xlnm.Print_Area" localSheetId="5">'4. Equipment Costs'!$A$1:$P$10</definedName>
    <definedName name="_xlnm.Print_Area" localSheetId="6">'5. Subcontracting Costs'!$A$1:$P$10</definedName>
    <definedName name="_xlnm.Print_Area" localSheetId="8">'Breakdown &amp; Project Funding'!$A$1:$J$82</definedName>
    <definedName name="_xlnm.Print_Area" localSheetId="9">'Breakdown Staff &amp; Travel Costs'!$A$1:$M$124</definedName>
    <definedName name="_xlnm.Print_Area" localSheetId="7">'Co-financing'!$A$1:$J$14</definedName>
    <definedName name="_xlnm.Print_Area" localSheetId="2">'Costs Incurred&amp;2nd Prefinancing'!$A$1:$M$94</definedName>
    <definedName name="_xlnm.Print_Area" localSheetId="1">'Final financial statement'!$A$1:$M$96</definedName>
    <definedName name="_xlnm.Print_Area" localSheetId="0">Instructions!$A$1:$E$138</definedName>
    <definedName name="_xlnm.Print_Titles" localSheetId="4">'2-3. Travel Costs&amp;Costs of Stay'!$7:$7</definedName>
    <definedName name="_xlnm.Print_Titles" localSheetId="5">'4. Equipment Costs'!$7:$7</definedName>
    <definedName name="_xlnm.Print_Titles" localSheetId="6">'5. Subcontracting Costs'!$7:$7</definedName>
    <definedName name="_xlnm.Print_Titles" localSheetId="8">'Breakdown &amp; Project Funding'!$4:$4</definedName>
    <definedName name="_xlnm.Print_Titles" localSheetId="9">'Breakdown Staff &amp; Travel Costs'!#REF!</definedName>
    <definedName name="_xlnm.Print_Titles" localSheetId="7">'Co-financing'!$7:$7</definedName>
    <definedName name="_xlnm.Print_Titles" localSheetId="0">#REF!</definedName>
    <definedName name="Rates">Rates!$E$3:$H$181</definedName>
    <definedName name="StaffCat">Rates!$E$2:$H$2</definedName>
    <definedName name="VATTAXES">Rates!$J$22:$J$23</definedName>
    <definedName name="WorkPackage">Rates!$J$3:$J$7</definedName>
    <definedName name="Z_D7932BCF_3472_4742_BE90_75070A4D3346_.wvu.Cols" localSheetId="3" hidden="1">'1. Staff costs'!$O:$XFD</definedName>
    <definedName name="Z_D7932BCF_3472_4742_BE90_75070A4D3346_.wvu.Cols" localSheetId="4" hidden="1">'2-3. Travel Costs&amp;Costs of Stay'!$R:$XFD</definedName>
    <definedName name="Z_D7932BCF_3472_4742_BE90_75070A4D3346_.wvu.Cols" localSheetId="5" hidden="1">'4. Equipment Costs'!$O:$XFD</definedName>
    <definedName name="Z_D7932BCF_3472_4742_BE90_75070A4D3346_.wvu.Cols" localSheetId="6" hidden="1">'5. Subcontracting Costs'!$O:$XFD</definedName>
    <definedName name="Z_D7932BCF_3472_4742_BE90_75070A4D3346_.wvu.Cols" localSheetId="8" hidden="1">'Breakdown &amp; Project Funding'!$J:$XFD</definedName>
    <definedName name="Z_D7932BCF_3472_4742_BE90_75070A4D3346_.wvu.Cols" localSheetId="9" hidden="1">'Breakdown Staff &amp; Travel Costs'!$M:$XFD</definedName>
    <definedName name="Z_D7932BCF_3472_4742_BE90_75070A4D3346_.wvu.Cols" localSheetId="7" hidden="1">'Co-financing'!$J:$XFD</definedName>
    <definedName name="Z_D7932BCF_3472_4742_BE90_75070A4D3346_.wvu.Rows" localSheetId="3" hidden="1">'1. Staff costs'!$10:$1048576,'1. Staff costs'!#REF!</definedName>
    <definedName name="Z_D7932BCF_3472_4742_BE90_75070A4D3346_.wvu.Rows" localSheetId="4" hidden="1">'2-3. Travel Costs&amp;Costs of Stay'!$10:$1048576,'2-3. Travel Costs&amp;Costs of Stay'!#REF!</definedName>
    <definedName name="Z_D7932BCF_3472_4742_BE90_75070A4D3346_.wvu.Rows" localSheetId="5" hidden="1">'4. Equipment Costs'!$10:$1048576,'4. Equipment Costs'!#REF!</definedName>
    <definedName name="Z_D7932BCF_3472_4742_BE90_75070A4D3346_.wvu.Rows" localSheetId="6" hidden="1">'5. Subcontracting Costs'!$10:$1048576,'5. Subcontracting Costs'!#REF!</definedName>
    <definedName name="Z_D7932BCF_3472_4742_BE90_75070A4D3346_.wvu.Rows" localSheetId="8" hidden="1">'Breakdown &amp; Project Funding'!$11:$1048576,'Breakdown &amp; Project Funding'!#REF!</definedName>
    <definedName name="Z_D7932BCF_3472_4742_BE90_75070A4D3346_.wvu.Rows" localSheetId="9" hidden="1">'Breakdown Staff &amp; Travel Costs'!$2:$1048576,'Breakdown Staff &amp; Travel Costs'!#REF!</definedName>
    <definedName name="Z_D7932BCF_3472_4742_BE90_75070A4D3346_.wvu.Rows" localSheetId="7" hidden="1">'Co-financing'!$10:$1048576,'Co-financing'!#REF!</definedName>
  </definedNames>
  <calcPr calcId="152511"/>
  <customWorkbookViews>
    <customWorkbookView name="test" guid="{D7932BCF-3472-4742-BE90-75070A4D3346}" maximized="1" windowWidth="1916" windowHeight="775" tabRatio="795" activeSheetId="24"/>
  </customWorkbookViews>
</workbook>
</file>

<file path=xl/calcChain.xml><?xml version="1.0" encoding="utf-8"?>
<calcChain xmlns="http://schemas.openxmlformats.org/spreadsheetml/2006/main">
  <c r="G86" i="84" l="1"/>
  <c r="D9" i="84"/>
  <c r="I69" i="78" l="1"/>
  <c r="I70" i="78"/>
  <c r="I71" i="78"/>
  <c r="I72" i="78"/>
  <c r="I73" i="78"/>
  <c r="I74" i="78"/>
  <c r="I75" i="78"/>
  <c r="I76" i="78"/>
  <c r="I77" i="78"/>
  <c r="I78" i="78"/>
  <c r="I79" i="78"/>
  <c r="I80" i="78"/>
  <c r="I81" i="78"/>
  <c r="I82" i="78"/>
  <c r="I83" i="78"/>
  <c r="I84" i="78"/>
  <c r="I85" i="78"/>
  <c r="I86" i="78"/>
  <c r="I87" i="78"/>
  <c r="I88" i="78"/>
  <c r="I89" i="78"/>
  <c r="I90" i="78"/>
  <c r="I91" i="78"/>
  <c r="I92" i="78"/>
  <c r="I93" i="78"/>
  <c r="I94" i="78"/>
  <c r="I95" i="78"/>
  <c r="I96" i="78"/>
  <c r="I97" i="78"/>
  <c r="I98" i="78"/>
  <c r="I99" i="78"/>
  <c r="I100" i="78"/>
  <c r="I101" i="78"/>
  <c r="I102" i="78"/>
  <c r="I103" i="78"/>
  <c r="I104" i="78"/>
  <c r="I105" i="78"/>
  <c r="I106" i="78"/>
  <c r="I107" i="78"/>
  <c r="I108" i="78"/>
  <c r="I109" i="78"/>
  <c r="I110" i="78"/>
  <c r="I111" i="78"/>
  <c r="I112" i="78"/>
  <c r="I113" i="78"/>
  <c r="I114" i="78"/>
  <c r="I115" i="78"/>
  <c r="I116" i="78"/>
  <c r="I117" i="78"/>
  <c r="I118" i="78"/>
  <c r="I119" i="78"/>
  <c r="I120" i="78"/>
  <c r="I121" i="78"/>
  <c r="I122" i="78"/>
  <c r="E69" i="78"/>
  <c r="L69" i="78" s="1"/>
  <c r="E70" i="78"/>
  <c r="L70" i="78" s="1"/>
  <c r="E71" i="78"/>
  <c r="E72" i="78"/>
  <c r="E73" i="78"/>
  <c r="L73" i="78" s="1"/>
  <c r="E74" i="78"/>
  <c r="L74" i="78" s="1"/>
  <c r="E75" i="78"/>
  <c r="E76" i="78"/>
  <c r="E77" i="78"/>
  <c r="L77" i="78" s="1"/>
  <c r="E78" i="78"/>
  <c r="L78" i="78" s="1"/>
  <c r="E79" i="78"/>
  <c r="E80" i="78"/>
  <c r="E81" i="78"/>
  <c r="L81" i="78" s="1"/>
  <c r="E82" i="78"/>
  <c r="L82" i="78" s="1"/>
  <c r="E83" i="78"/>
  <c r="E84" i="78"/>
  <c r="E85" i="78"/>
  <c r="L85" i="78" s="1"/>
  <c r="E86" i="78"/>
  <c r="L86" i="78" s="1"/>
  <c r="E87" i="78"/>
  <c r="E88" i="78"/>
  <c r="E89" i="78"/>
  <c r="L89" i="78" s="1"/>
  <c r="E90" i="78"/>
  <c r="L90" i="78" s="1"/>
  <c r="E91" i="78"/>
  <c r="E92" i="78"/>
  <c r="E93" i="78"/>
  <c r="L93" i="78" s="1"/>
  <c r="E94" i="78"/>
  <c r="L94" i="78" s="1"/>
  <c r="E95" i="78"/>
  <c r="E96" i="78"/>
  <c r="E97" i="78"/>
  <c r="L97" i="78" s="1"/>
  <c r="E98" i="78"/>
  <c r="L98" i="78" s="1"/>
  <c r="E99" i="78"/>
  <c r="E100" i="78"/>
  <c r="E101" i="78"/>
  <c r="L101" i="78" s="1"/>
  <c r="E102" i="78"/>
  <c r="L102" i="78" s="1"/>
  <c r="E103" i="78"/>
  <c r="E104" i="78"/>
  <c r="E105" i="78"/>
  <c r="L105" i="78" s="1"/>
  <c r="E106" i="78"/>
  <c r="L106" i="78" s="1"/>
  <c r="E107" i="78"/>
  <c r="E108" i="78"/>
  <c r="E109" i="78"/>
  <c r="L109" i="78" s="1"/>
  <c r="E110" i="78"/>
  <c r="L110" i="78" s="1"/>
  <c r="E111" i="78"/>
  <c r="E112" i="78"/>
  <c r="E113" i="78"/>
  <c r="L113" i="78" s="1"/>
  <c r="E114" i="78"/>
  <c r="L114" i="78" s="1"/>
  <c r="E115" i="78"/>
  <c r="E116" i="78"/>
  <c r="E117" i="78"/>
  <c r="L117" i="78" s="1"/>
  <c r="E118" i="78"/>
  <c r="L118" i="78" s="1"/>
  <c r="E119" i="78"/>
  <c r="E120" i="78"/>
  <c r="E121" i="78"/>
  <c r="L121" i="78" s="1"/>
  <c r="E122" i="78"/>
  <c r="L122" i="78" s="1"/>
  <c r="G69" i="78"/>
  <c r="G70" i="78"/>
  <c r="G71" i="78"/>
  <c r="G72" i="78"/>
  <c r="G73" i="78"/>
  <c r="G74" i="78"/>
  <c r="G75" i="78"/>
  <c r="G76" i="78"/>
  <c r="G77" i="78"/>
  <c r="G78" i="78"/>
  <c r="G79" i="78"/>
  <c r="G80" i="78"/>
  <c r="G81" i="78"/>
  <c r="G82" i="78"/>
  <c r="G83" i="78"/>
  <c r="G84" i="78"/>
  <c r="G85" i="78"/>
  <c r="G86" i="78"/>
  <c r="G87" i="78"/>
  <c r="G88" i="78"/>
  <c r="G89" i="78"/>
  <c r="G90" i="78"/>
  <c r="G91" i="78"/>
  <c r="G92" i="78"/>
  <c r="G93" i="78"/>
  <c r="G94" i="78"/>
  <c r="G95" i="78"/>
  <c r="G96" i="78"/>
  <c r="G97" i="78"/>
  <c r="G98" i="78"/>
  <c r="G99" i="78"/>
  <c r="G100" i="78"/>
  <c r="G101" i="78"/>
  <c r="G102" i="78"/>
  <c r="G103" i="78"/>
  <c r="G104" i="78"/>
  <c r="G105" i="78"/>
  <c r="G106" i="78"/>
  <c r="G107" i="78"/>
  <c r="G108" i="78"/>
  <c r="G109" i="78"/>
  <c r="G110" i="78"/>
  <c r="G111" i="78"/>
  <c r="G112" i="78"/>
  <c r="G113" i="78"/>
  <c r="G114" i="78"/>
  <c r="G115" i="78"/>
  <c r="G116" i="78"/>
  <c r="G117" i="78"/>
  <c r="G118" i="78"/>
  <c r="G119" i="78"/>
  <c r="G120" i="78"/>
  <c r="G121" i="78"/>
  <c r="G122" i="78"/>
  <c r="C69" i="78"/>
  <c r="K69" i="78" s="1"/>
  <c r="C70" i="78"/>
  <c r="K70" i="78" s="1"/>
  <c r="C71" i="78"/>
  <c r="C72" i="78"/>
  <c r="C73" i="78"/>
  <c r="K73" i="78" s="1"/>
  <c r="C74" i="78"/>
  <c r="K74" i="78" s="1"/>
  <c r="C75" i="78"/>
  <c r="C76" i="78"/>
  <c r="C77" i="78"/>
  <c r="K77" i="78" s="1"/>
  <c r="C78" i="78"/>
  <c r="K78" i="78" s="1"/>
  <c r="C79" i="78"/>
  <c r="C80" i="78"/>
  <c r="C81" i="78"/>
  <c r="K81" i="78" s="1"/>
  <c r="C82" i="78"/>
  <c r="K82" i="78" s="1"/>
  <c r="C83" i="78"/>
  <c r="C84" i="78"/>
  <c r="C85" i="78"/>
  <c r="K85" i="78" s="1"/>
  <c r="C86" i="78"/>
  <c r="K86" i="78" s="1"/>
  <c r="C87" i="78"/>
  <c r="C88" i="78"/>
  <c r="C89" i="78"/>
  <c r="K89" i="78" s="1"/>
  <c r="C90" i="78"/>
  <c r="K90" i="78" s="1"/>
  <c r="C91" i="78"/>
  <c r="C92" i="78"/>
  <c r="C93" i="78"/>
  <c r="K93" i="78" s="1"/>
  <c r="C94" i="78"/>
  <c r="K94" i="78" s="1"/>
  <c r="C95" i="78"/>
  <c r="C96" i="78"/>
  <c r="C97" i="78"/>
  <c r="K97" i="78" s="1"/>
  <c r="C98" i="78"/>
  <c r="K98" i="78" s="1"/>
  <c r="C99" i="78"/>
  <c r="C100" i="78"/>
  <c r="C101" i="78"/>
  <c r="K101" i="78" s="1"/>
  <c r="C102" i="78"/>
  <c r="K102" i="78" s="1"/>
  <c r="C103" i="78"/>
  <c r="C104" i="78"/>
  <c r="C105" i="78"/>
  <c r="K105" i="78" s="1"/>
  <c r="C106" i="78"/>
  <c r="K106" i="78" s="1"/>
  <c r="C107" i="78"/>
  <c r="C108" i="78"/>
  <c r="C109" i="78"/>
  <c r="K109" i="78" s="1"/>
  <c r="C110" i="78"/>
  <c r="K110" i="78" s="1"/>
  <c r="C111" i="78"/>
  <c r="C112" i="78"/>
  <c r="C113" i="78"/>
  <c r="K113" i="78" s="1"/>
  <c r="C114" i="78"/>
  <c r="K114" i="78" s="1"/>
  <c r="C115" i="78"/>
  <c r="C116" i="78"/>
  <c r="C117" i="78"/>
  <c r="K117" i="78" s="1"/>
  <c r="C118" i="78"/>
  <c r="K118" i="78" s="1"/>
  <c r="C119" i="78"/>
  <c r="C120" i="78"/>
  <c r="C121" i="78"/>
  <c r="K121" i="78" s="1"/>
  <c r="C122" i="78"/>
  <c r="K122" i="78" s="1"/>
  <c r="J7" i="78"/>
  <c r="J8" i="78"/>
  <c r="J9" i="78"/>
  <c r="J10" i="78"/>
  <c r="J11" i="78"/>
  <c r="J12" i="78"/>
  <c r="J13" i="78"/>
  <c r="J14" i="78"/>
  <c r="J15" i="78"/>
  <c r="J16" i="78"/>
  <c r="J17" i="78"/>
  <c r="J18" i="78"/>
  <c r="J19" i="78"/>
  <c r="J20" i="78"/>
  <c r="J21" i="78"/>
  <c r="J22" i="78"/>
  <c r="J23" i="78"/>
  <c r="J24" i="78"/>
  <c r="J25" i="78"/>
  <c r="J26" i="78"/>
  <c r="J27" i="78"/>
  <c r="J28" i="78"/>
  <c r="J29" i="78"/>
  <c r="J30" i="78"/>
  <c r="J31" i="78"/>
  <c r="J32" i="78"/>
  <c r="J33" i="78"/>
  <c r="J34" i="78"/>
  <c r="J35" i="78"/>
  <c r="J36" i="78"/>
  <c r="J37" i="78"/>
  <c r="J38" i="78"/>
  <c r="J39" i="78"/>
  <c r="J40" i="78"/>
  <c r="J41" i="78"/>
  <c r="J42" i="78"/>
  <c r="J43" i="78"/>
  <c r="J44" i="78"/>
  <c r="J45" i="78"/>
  <c r="J46" i="78"/>
  <c r="J47" i="78"/>
  <c r="J48" i="78"/>
  <c r="J49" i="78"/>
  <c r="J50" i="78"/>
  <c r="J51" i="78"/>
  <c r="J52" i="78"/>
  <c r="J53" i="78"/>
  <c r="J54" i="78"/>
  <c r="J55" i="78"/>
  <c r="J56" i="78"/>
  <c r="J57" i="78"/>
  <c r="J58" i="78"/>
  <c r="J59" i="78"/>
  <c r="J60" i="78"/>
  <c r="H7" i="78"/>
  <c r="H8" i="78"/>
  <c r="H9" i="78"/>
  <c r="H10" i="78"/>
  <c r="H11" i="78"/>
  <c r="H12" i="78"/>
  <c r="H13" i="78"/>
  <c r="H14" i="78"/>
  <c r="H15" i="78"/>
  <c r="H16" i="78"/>
  <c r="H17" i="78"/>
  <c r="H18" i="78"/>
  <c r="H19" i="78"/>
  <c r="H20" i="78"/>
  <c r="H21" i="78"/>
  <c r="H22" i="78"/>
  <c r="H23" i="78"/>
  <c r="H24" i="78"/>
  <c r="H25" i="78"/>
  <c r="H26" i="78"/>
  <c r="H27" i="78"/>
  <c r="H28" i="78"/>
  <c r="H29" i="78"/>
  <c r="H30" i="78"/>
  <c r="H31" i="78"/>
  <c r="H32" i="78"/>
  <c r="H33" i="78"/>
  <c r="H34" i="78"/>
  <c r="H35" i="78"/>
  <c r="H36" i="78"/>
  <c r="H37" i="78"/>
  <c r="H38" i="78"/>
  <c r="H39" i="78"/>
  <c r="H40" i="78"/>
  <c r="H41" i="78"/>
  <c r="H42" i="78"/>
  <c r="H43" i="78"/>
  <c r="H44" i="78"/>
  <c r="H45" i="78"/>
  <c r="H46" i="78"/>
  <c r="H47" i="78"/>
  <c r="H48" i="78"/>
  <c r="H49" i="78"/>
  <c r="H50" i="78"/>
  <c r="H51" i="78"/>
  <c r="H52" i="78"/>
  <c r="H53" i="78"/>
  <c r="H54" i="78"/>
  <c r="H55" i="78"/>
  <c r="H56" i="78"/>
  <c r="H57" i="78"/>
  <c r="H58" i="78"/>
  <c r="H59" i="78"/>
  <c r="H60" i="78"/>
  <c r="I7" i="78"/>
  <c r="I8" i="78"/>
  <c r="I9" i="78"/>
  <c r="I10" i="78"/>
  <c r="I11" i="78"/>
  <c r="I12" i="78"/>
  <c r="I13" i="78"/>
  <c r="I14" i="78"/>
  <c r="I15" i="78"/>
  <c r="I16" i="78"/>
  <c r="I17" i="78"/>
  <c r="I18" i="78"/>
  <c r="I19" i="78"/>
  <c r="I20" i="78"/>
  <c r="I21" i="78"/>
  <c r="I22" i="78"/>
  <c r="I23" i="78"/>
  <c r="I24" i="78"/>
  <c r="I25" i="78"/>
  <c r="I26" i="78"/>
  <c r="I27" i="78"/>
  <c r="I28" i="78"/>
  <c r="I29" i="78"/>
  <c r="I30" i="78"/>
  <c r="I31" i="78"/>
  <c r="I32" i="78"/>
  <c r="I33" i="78"/>
  <c r="I34" i="78"/>
  <c r="I35" i="78"/>
  <c r="I36" i="78"/>
  <c r="I37" i="78"/>
  <c r="I38" i="78"/>
  <c r="I39" i="78"/>
  <c r="I40" i="78"/>
  <c r="I41" i="78"/>
  <c r="I42" i="78"/>
  <c r="I43" i="78"/>
  <c r="I44" i="78"/>
  <c r="I45" i="78"/>
  <c r="I46" i="78"/>
  <c r="I47" i="78"/>
  <c r="I48" i="78"/>
  <c r="I49" i="78"/>
  <c r="I50" i="78"/>
  <c r="I51" i="78"/>
  <c r="I52" i="78"/>
  <c r="I53" i="78"/>
  <c r="I54" i="78"/>
  <c r="I55" i="78"/>
  <c r="I56" i="78"/>
  <c r="I57" i="78"/>
  <c r="I58" i="78"/>
  <c r="I59" i="78"/>
  <c r="I60" i="78"/>
  <c r="G7" i="78"/>
  <c r="G8" i="78"/>
  <c r="G9" i="78"/>
  <c r="G10" i="78"/>
  <c r="G11" i="78"/>
  <c r="G12" i="78"/>
  <c r="G13" i="78"/>
  <c r="G14" i="78"/>
  <c r="G15" i="78"/>
  <c r="G16" i="78"/>
  <c r="G17" i="78"/>
  <c r="G18" i="78"/>
  <c r="G19" i="78"/>
  <c r="G20" i="78"/>
  <c r="G21" i="78"/>
  <c r="G22" i="78"/>
  <c r="G23" i="78"/>
  <c r="G24" i="78"/>
  <c r="G25" i="78"/>
  <c r="G26" i="78"/>
  <c r="G27" i="78"/>
  <c r="G28" i="78"/>
  <c r="G29" i="78"/>
  <c r="G30" i="78"/>
  <c r="G31" i="78"/>
  <c r="G32" i="78"/>
  <c r="G33" i="78"/>
  <c r="G34" i="78"/>
  <c r="G35" i="78"/>
  <c r="G36" i="78"/>
  <c r="G37" i="78"/>
  <c r="G38" i="78"/>
  <c r="G39" i="78"/>
  <c r="G40" i="78"/>
  <c r="G41" i="78"/>
  <c r="G42" i="78"/>
  <c r="G43" i="78"/>
  <c r="G44" i="78"/>
  <c r="G45" i="78"/>
  <c r="G46" i="78"/>
  <c r="G47" i="78"/>
  <c r="G48" i="78"/>
  <c r="G49" i="78"/>
  <c r="G50" i="78"/>
  <c r="G51" i="78"/>
  <c r="G52" i="78"/>
  <c r="G53" i="78"/>
  <c r="G54" i="78"/>
  <c r="G55" i="78"/>
  <c r="G56" i="78"/>
  <c r="G57" i="78"/>
  <c r="G58" i="78"/>
  <c r="G59" i="78"/>
  <c r="G60" i="78"/>
  <c r="F7" i="78"/>
  <c r="F8" i="78"/>
  <c r="F9" i="78"/>
  <c r="F10" i="78"/>
  <c r="F11" i="78"/>
  <c r="F12" i="78"/>
  <c r="F13" i="78"/>
  <c r="F14" i="78"/>
  <c r="F15" i="78"/>
  <c r="F16" i="78"/>
  <c r="F17" i="78"/>
  <c r="F18" i="78"/>
  <c r="F19" i="78"/>
  <c r="F20" i="78"/>
  <c r="F21" i="78"/>
  <c r="F22" i="78"/>
  <c r="F23" i="78"/>
  <c r="F24" i="78"/>
  <c r="F25" i="78"/>
  <c r="F26" i="78"/>
  <c r="F27" i="78"/>
  <c r="F28" i="78"/>
  <c r="F29" i="78"/>
  <c r="F30" i="78"/>
  <c r="F31" i="78"/>
  <c r="F32" i="78"/>
  <c r="F33" i="78"/>
  <c r="F34" i="78"/>
  <c r="F35" i="78"/>
  <c r="F36" i="78"/>
  <c r="F37" i="78"/>
  <c r="F38" i="78"/>
  <c r="F39" i="78"/>
  <c r="F40" i="78"/>
  <c r="F41" i="78"/>
  <c r="F42" i="78"/>
  <c r="F43" i="78"/>
  <c r="F44" i="78"/>
  <c r="F45" i="78"/>
  <c r="F46" i="78"/>
  <c r="F47" i="78"/>
  <c r="F48" i="78"/>
  <c r="F49" i="78"/>
  <c r="F50" i="78"/>
  <c r="F51" i="78"/>
  <c r="F52" i="78"/>
  <c r="F53" i="78"/>
  <c r="F54" i="78"/>
  <c r="F55" i="78"/>
  <c r="F56" i="78"/>
  <c r="F57" i="78"/>
  <c r="F58" i="78"/>
  <c r="F59" i="78"/>
  <c r="F60" i="78"/>
  <c r="E7" i="78"/>
  <c r="E8" i="78"/>
  <c r="E9" i="78"/>
  <c r="E10" i="78"/>
  <c r="E11" i="78"/>
  <c r="E12" i="78"/>
  <c r="E13" i="78"/>
  <c r="E14" i="78"/>
  <c r="E15" i="78"/>
  <c r="E16" i="78"/>
  <c r="E17" i="78"/>
  <c r="E18" i="78"/>
  <c r="E19" i="78"/>
  <c r="E20" i="78"/>
  <c r="E21" i="78"/>
  <c r="E22" i="78"/>
  <c r="E23" i="78"/>
  <c r="E24" i="78"/>
  <c r="E25" i="78"/>
  <c r="E26" i="78"/>
  <c r="E27" i="78"/>
  <c r="E28" i="78"/>
  <c r="E29" i="78"/>
  <c r="E30" i="78"/>
  <c r="E31" i="78"/>
  <c r="E32" i="78"/>
  <c r="E33" i="78"/>
  <c r="E34" i="78"/>
  <c r="E35" i="78"/>
  <c r="E36" i="78"/>
  <c r="E37" i="78"/>
  <c r="E38" i="78"/>
  <c r="E39" i="78"/>
  <c r="E40" i="78"/>
  <c r="E41" i="78"/>
  <c r="E42" i="78"/>
  <c r="E43" i="78"/>
  <c r="E44" i="78"/>
  <c r="E45" i="78"/>
  <c r="E46" i="78"/>
  <c r="E47" i="78"/>
  <c r="E48" i="78"/>
  <c r="E49" i="78"/>
  <c r="E50" i="78"/>
  <c r="E51" i="78"/>
  <c r="E52" i="78"/>
  <c r="E53" i="78"/>
  <c r="E54" i="78"/>
  <c r="E55" i="78"/>
  <c r="E56" i="78"/>
  <c r="E57" i="78"/>
  <c r="E58" i="78"/>
  <c r="E59" i="78"/>
  <c r="E60" i="78"/>
  <c r="D7" i="78"/>
  <c r="D8" i="78"/>
  <c r="D9" i="78"/>
  <c r="L9" i="78" s="1"/>
  <c r="D10" i="78"/>
  <c r="L10" i="78" s="1"/>
  <c r="D11" i="78"/>
  <c r="D12" i="78"/>
  <c r="D13" i="78"/>
  <c r="L13" i="78" s="1"/>
  <c r="D14" i="78"/>
  <c r="L14" i="78" s="1"/>
  <c r="D15" i="78"/>
  <c r="D16" i="78"/>
  <c r="D17" i="78"/>
  <c r="L17" i="78" s="1"/>
  <c r="D18" i="78"/>
  <c r="L18" i="78" s="1"/>
  <c r="D19" i="78"/>
  <c r="D20" i="78"/>
  <c r="D21" i="78"/>
  <c r="L21" i="78" s="1"/>
  <c r="D22" i="78"/>
  <c r="L22" i="78" s="1"/>
  <c r="D23" i="78"/>
  <c r="D24" i="78"/>
  <c r="D25" i="78"/>
  <c r="L25" i="78" s="1"/>
  <c r="D26" i="78"/>
  <c r="L26" i="78" s="1"/>
  <c r="D27" i="78"/>
  <c r="D28" i="78"/>
  <c r="D29" i="78"/>
  <c r="L29" i="78" s="1"/>
  <c r="D30" i="78"/>
  <c r="L30" i="78" s="1"/>
  <c r="D31" i="78"/>
  <c r="D32" i="78"/>
  <c r="D33" i="78"/>
  <c r="L33" i="78" s="1"/>
  <c r="D34" i="78"/>
  <c r="L34" i="78" s="1"/>
  <c r="D35" i="78"/>
  <c r="D36" i="78"/>
  <c r="D37" i="78"/>
  <c r="L37" i="78" s="1"/>
  <c r="D38" i="78"/>
  <c r="L38" i="78" s="1"/>
  <c r="D39" i="78"/>
  <c r="D40" i="78"/>
  <c r="D41" i="78"/>
  <c r="L41" i="78" s="1"/>
  <c r="D42" i="78"/>
  <c r="L42" i="78" s="1"/>
  <c r="D43" i="78"/>
  <c r="D44" i="78"/>
  <c r="D45" i="78"/>
  <c r="L45" i="78" s="1"/>
  <c r="D46" i="78"/>
  <c r="L46" i="78" s="1"/>
  <c r="D47" i="78"/>
  <c r="D48" i="78"/>
  <c r="D49" i="78"/>
  <c r="L49" i="78" s="1"/>
  <c r="D50" i="78"/>
  <c r="L50" i="78" s="1"/>
  <c r="D51" i="78"/>
  <c r="D52" i="78"/>
  <c r="D53" i="78"/>
  <c r="L53" i="78" s="1"/>
  <c r="D54" i="78"/>
  <c r="L54" i="78" s="1"/>
  <c r="D55" i="78"/>
  <c r="D56" i="78"/>
  <c r="D57" i="78"/>
  <c r="L57" i="78" s="1"/>
  <c r="D58" i="78"/>
  <c r="L58" i="78" s="1"/>
  <c r="D59" i="78"/>
  <c r="D60" i="78"/>
  <c r="C7" i="78"/>
  <c r="K7" i="78" s="1"/>
  <c r="C8" i="78"/>
  <c r="K8" i="78" s="1"/>
  <c r="C9" i="78"/>
  <c r="C10" i="78"/>
  <c r="C11" i="78"/>
  <c r="K11" i="78" s="1"/>
  <c r="C12" i="78"/>
  <c r="K12" i="78" s="1"/>
  <c r="C13" i="78"/>
  <c r="C14" i="78"/>
  <c r="C15" i="78"/>
  <c r="K15" i="78" s="1"/>
  <c r="C16" i="78"/>
  <c r="K16" i="78" s="1"/>
  <c r="C17" i="78"/>
  <c r="C18" i="78"/>
  <c r="C19" i="78"/>
  <c r="K19" i="78" s="1"/>
  <c r="C20" i="78"/>
  <c r="K20" i="78" s="1"/>
  <c r="C21" i="78"/>
  <c r="C22" i="78"/>
  <c r="C23" i="78"/>
  <c r="K23" i="78" s="1"/>
  <c r="C24" i="78"/>
  <c r="K24" i="78" s="1"/>
  <c r="C25" i="78"/>
  <c r="C26" i="78"/>
  <c r="C27" i="78"/>
  <c r="C28" i="78"/>
  <c r="K28" i="78" s="1"/>
  <c r="C29" i="78"/>
  <c r="C30" i="78"/>
  <c r="C31" i="78"/>
  <c r="K31" i="78" s="1"/>
  <c r="C32" i="78"/>
  <c r="K32" i="78" s="1"/>
  <c r="C33" i="78"/>
  <c r="C34" i="78"/>
  <c r="C35" i="78"/>
  <c r="K35" i="78" s="1"/>
  <c r="C36" i="78"/>
  <c r="K36" i="78" s="1"/>
  <c r="C37" i="78"/>
  <c r="C38" i="78"/>
  <c r="C39" i="78"/>
  <c r="K39" i="78" s="1"/>
  <c r="C40" i="78"/>
  <c r="K40" i="78" s="1"/>
  <c r="C41" i="78"/>
  <c r="C42" i="78"/>
  <c r="C43" i="78"/>
  <c r="K43" i="78" s="1"/>
  <c r="C44" i="78"/>
  <c r="K44" i="78" s="1"/>
  <c r="C45" i="78"/>
  <c r="C46" i="78"/>
  <c r="C47" i="78"/>
  <c r="K47" i="78" s="1"/>
  <c r="C48" i="78"/>
  <c r="K48" i="78" s="1"/>
  <c r="C49" i="78"/>
  <c r="C50" i="78"/>
  <c r="C51" i="78"/>
  <c r="K51" i="78" s="1"/>
  <c r="C52" i="78"/>
  <c r="K52" i="78" s="1"/>
  <c r="C53" i="78"/>
  <c r="C54" i="78"/>
  <c r="C55" i="78"/>
  <c r="K55" i="78" s="1"/>
  <c r="C56" i="78"/>
  <c r="K56" i="78" s="1"/>
  <c r="C57" i="78"/>
  <c r="C58" i="78"/>
  <c r="C59" i="78"/>
  <c r="K59" i="78" s="1"/>
  <c r="C60" i="78"/>
  <c r="K60" i="78" s="1"/>
  <c r="J24" i="41"/>
  <c r="J25" i="41"/>
  <c r="J26" i="41"/>
  <c r="J27" i="41"/>
  <c r="J28" i="41"/>
  <c r="J29" i="41"/>
  <c r="J30" i="41"/>
  <c r="J31" i="41"/>
  <c r="J32" i="41"/>
  <c r="J33" i="41"/>
  <c r="J34" i="41"/>
  <c r="J35" i="41"/>
  <c r="J36" i="41"/>
  <c r="J37" i="41"/>
  <c r="J38" i="41"/>
  <c r="J39" i="41"/>
  <c r="J40" i="41"/>
  <c r="J41" i="41"/>
  <c r="J42" i="41"/>
  <c r="J43" i="41"/>
  <c r="J44" i="41"/>
  <c r="J45" i="41"/>
  <c r="J46" i="41"/>
  <c r="J47" i="41"/>
  <c r="J48" i="41"/>
  <c r="J49" i="41"/>
  <c r="J50" i="41"/>
  <c r="J51" i="41"/>
  <c r="J52" i="41"/>
  <c r="J53" i="41"/>
  <c r="J54" i="41"/>
  <c r="J55" i="41"/>
  <c r="J56" i="41"/>
  <c r="J57" i="41"/>
  <c r="J58" i="41"/>
  <c r="J59" i="41"/>
  <c r="J60" i="41"/>
  <c r="J61" i="41"/>
  <c r="J62" i="41"/>
  <c r="J63" i="41"/>
  <c r="J64" i="41"/>
  <c r="J65" i="41"/>
  <c r="J66" i="41"/>
  <c r="J67" i="41"/>
  <c r="J68" i="41"/>
  <c r="J69" i="41"/>
  <c r="J70" i="41"/>
  <c r="J71" i="41"/>
  <c r="J72" i="41"/>
  <c r="J73" i="41"/>
  <c r="J74" i="41"/>
  <c r="J75" i="41"/>
  <c r="J76" i="41"/>
  <c r="J77" i="41"/>
  <c r="I24" i="41"/>
  <c r="I25" i="41"/>
  <c r="I26" i="41"/>
  <c r="I27" i="41"/>
  <c r="I28" i="41"/>
  <c r="I29" i="41"/>
  <c r="I30" i="41"/>
  <c r="I31" i="41"/>
  <c r="I32" i="41"/>
  <c r="I33" i="41"/>
  <c r="I34" i="41"/>
  <c r="I35" i="41"/>
  <c r="I36" i="41"/>
  <c r="I37" i="41"/>
  <c r="I38" i="41"/>
  <c r="I39" i="41"/>
  <c r="I40" i="41"/>
  <c r="I41" i="41"/>
  <c r="I42" i="41"/>
  <c r="I43" i="41"/>
  <c r="I44" i="41"/>
  <c r="I45" i="41"/>
  <c r="I46" i="41"/>
  <c r="I47" i="41"/>
  <c r="I48" i="41"/>
  <c r="I49" i="41"/>
  <c r="I50" i="41"/>
  <c r="I51" i="41"/>
  <c r="I52" i="41"/>
  <c r="I53" i="41"/>
  <c r="I54" i="41"/>
  <c r="I55" i="41"/>
  <c r="I56" i="41"/>
  <c r="I57" i="41"/>
  <c r="I58" i="41"/>
  <c r="I59" i="41"/>
  <c r="I60" i="41"/>
  <c r="I61" i="41"/>
  <c r="I62" i="41"/>
  <c r="I63" i="41"/>
  <c r="I64" i="41"/>
  <c r="I65" i="41"/>
  <c r="I66" i="41"/>
  <c r="I67" i="41"/>
  <c r="I68" i="41"/>
  <c r="I69" i="41"/>
  <c r="I70" i="41"/>
  <c r="I71" i="41"/>
  <c r="I72" i="41"/>
  <c r="I73" i="41"/>
  <c r="I74" i="41"/>
  <c r="I75" i="41"/>
  <c r="I76" i="41"/>
  <c r="I77"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61" i="41"/>
  <c r="H62" i="41"/>
  <c r="H63" i="41"/>
  <c r="H64" i="41"/>
  <c r="H65" i="41"/>
  <c r="H66" i="41"/>
  <c r="H67" i="41"/>
  <c r="H68" i="41"/>
  <c r="H69" i="41"/>
  <c r="H70" i="41"/>
  <c r="H71" i="41"/>
  <c r="H72" i="41"/>
  <c r="H73" i="41"/>
  <c r="H74" i="41"/>
  <c r="H75" i="41"/>
  <c r="H76" i="41"/>
  <c r="H77"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G61" i="41"/>
  <c r="G62" i="41"/>
  <c r="G63" i="41"/>
  <c r="G64" i="41"/>
  <c r="G65" i="41"/>
  <c r="G66" i="41"/>
  <c r="G67" i="41"/>
  <c r="G68" i="41"/>
  <c r="G69" i="41"/>
  <c r="G70" i="41"/>
  <c r="G71" i="41"/>
  <c r="G72" i="41"/>
  <c r="G73" i="41"/>
  <c r="G74" i="41"/>
  <c r="G75" i="41"/>
  <c r="G76" i="41"/>
  <c r="G77"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E61" i="41"/>
  <c r="E62" i="41"/>
  <c r="E63" i="41"/>
  <c r="E64" i="41"/>
  <c r="E65" i="41"/>
  <c r="E66" i="41"/>
  <c r="E67" i="41"/>
  <c r="E68" i="41"/>
  <c r="E69" i="41"/>
  <c r="E70" i="41"/>
  <c r="E71" i="41"/>
  <c r="E72" i="41"/>
  <c r="E73" i="41"/>
  <c r="E74" i="41"/>
  <c r="E75" i="41"/>
  <c r="E76" i="41"/>
  <c r="E77" i="41"/>
  <c r="K58" i="78" l="1"/>
  <c r="K54" i="78"/>
  <c r="K50" i="78"/>
  <c r="K46" i="78"/>
  <c r="K42" i="78"/>
  <c r="K38" i="78"/>
  <c r="K30" i="78"/>
  <c r="K26" i="78"/>
  <c r="K22" i="78"/>
  <c r="K18" i="78"/>
  <c r="K14" i="78"/>
  <c r="K10" i="78"/>
  <c r="L60" i="78"/>
  <c r="L56" i="78"/>
  <c r="L52" i="78"/>
  <c r="L48" i="78"/>
  <c r="L44" i="78"/>
  <c r="L40" i="78"/>
  <c r="L36" i="78"/>
  <c r="L32" i="78"/>
  <c r="L28" i="78"/>
  <c r="L24" i="78"/>
  <c r="L20" i="78"/>
  <c r="L16" i="78"/>
  <c r="L12" i="78"/>
  <c r="L8" i="78"/>
  <c r="K120" i="78"/>
  <c r="K116" i="78"/>
  <c r="K112" i="78"/>
  <c r="K108" i="78"/>
  <c r="K104" i="78"/>
  <c r="K100" i="78"/>
  <c r="K96" i="78"/>
  <c r="K92" i="78"/>
  <c r="K88" i="78"/>
  <c r="K84" i="78"/>
  <c r="K80" i="78"/>
  <c r="K76" i="78"/>
  <c r="K72" i="78"/>
  <c r="L120" i="78"/>
  <c r="L116" i="78"/>
  <c r="L112" i="78"/>
  <c r="L108" i="78"/>
  <c r="L104" i="78"/>
  <c r="L100" i="78"/>
  <c r="L96" i="78"/>
  <c r="L92" i="78"/>
  <c r="L88" i="78"/>
  <c r="L84" i="78"/>
  <c r="L80" i="78"/>
  <c r="L76" i="78"/>
  <c r="L72" i="78"/>
  <c r="K57" i="78"/>
  <c r="K53" i="78"/>
  <c r="K49" i="78"/>
  <c r="K45" i="78"/>
  <c r="K41" i="78"/>
  <c r="K37" i="78"/>
  <c r="K33" i="78"/>
  <c r="K29" i="78"/>
  <c r="K25" i="78"/>
  <c r="K21" i="78"/>
  <c r="K17" i="78"/>
  <c r="K13" i="78"/>
  <c r="K9" i="78"/>
  <c r="L59" i="78"/>
  <c r="L55" i="78"/>
  <c r="L51" i="78"/>
  <c r="L47" i="78"/>
  <c r="L43" i="78"/>
  <c r="L39" i="78"/>
  <c r="L35" i="78"/>
  <c r="L31" i="78"/>
  <c r="L27" i="78"/>
  <c r="L23" i="78"/>
  <c r="L19" i="78"/>
  <c r="L15" i="78"/>
  <c r="L11" i="78"/>
  <c r="L7" i="78"/>
  <c r="K119" i="78"/>
  <c r="K115" i="78"/>
  <c r="K111" i="78"/>
  <c r="K107" i="78"/>
  <c r="K103" i="78"/>
  <c r="K99" i="78"/>
  <c r="K95" i="78"/>
  <c r="K91" i="78"/>
  <c r="K87" i="78"/>
  <c r="K83" i="78"/>
  <c r="K79" i="78"/>
  <c r="K75" i="78"/>
  <c r="K71" i="78"/>
  <c r="L119" i="78"/>
  <c r="L115" i="78"/>
  <c r="L111" i="78"/>
  <c r="L107" i="78"/>
  <c r="L103" i="78"/>
  <c r="L99" i="78"/>
  <c r="L95" i="78"/>
  <c r="L91" i="78"/>
  <c r="L87" i="78"/>
  <c r="L83" i="78"/>
  <c r="L79" i="78"/>
  <c r="L75" i="78"/>
  <c r="L71" i="78"/>
  <c r="K27" i="78"/>
  <c r="K74" i="41"/>
  <c r="K72" i="41"/>
  <c r="K70" i="41"/>
  <c r="K68" i="41"/>
  <c r="K66" i="41"/>
  <c r="K64" i="41"/>
  <c r="K62" i="41"/>
  <c r="K60" i="41"/>
  <c r="K58" i="41"/>
  <c r="K56" i="41"/>
  <c r="K54" i="41"/>
  <c r="K52" i="41"/>
  <c r="K48" i="41"/>
  <c r="K46" i="41"/>
  <c r="K44" i="41"/>
  <c r="K42" i="41"/>
  <c r="K40" i="41"/>
  <c r="K38" i="41"/>
  <c r="K36" i="41"/>
  <c r="K34" i="41"/>
  <c r="K32" i="41"/>
  <c r="K30" i="41"/>
  <c r="K28" i="41"/>
  <c r="K26" i="41"/>
  <c r="K76" i="41"/>
  <c r="K77" i="41"/>
  <c r="K75" i="41"/>
  <c r="K73" i="41"/>
  <c r="K71" i="41"/>
  <c r="K69" i="41"/>
  <c r="K67" i="41"/>
  <c r="K65" i="41"/>
  <c r="K61" i="41"/>
  <c r="K59" i="41"/>
  <c r="K57" i="41"/>
  <c r="K55" i="41"/>
  <c r="K53" i="41"/>
  <c r="K49" i="41"/>
  <c r="K47" i="41"/>
  <c r="K45" i="41"/>
  <c r="K43" i="41"/>
  <c r="K41" i="41"/>
  <c r="K39" i="41"/>
  <c r="K37" i="41"/>
  <c r="K35" i="41"/>
  <c r="K33" i="41"/>
  <c r="K31" i="41"/>
  <c r="K29" i="41"/>
  <c r="K27" i="41"/>
  <c r="K25" i="41"/>
  <c r="K34" i="78"/>
  <c r="K50" i="41"/>
  <c r="K51" i="41"/>
  <c r="K63" i="41"/>
  <c r="M9" i="76"/>
  <c r="M8" i="76"/>
  <c r="M9" i="82"/>
  <c r="M8" i="82"/>
  <c r="K82" i="84" l="1"/>
  <c r="I82" i="84"/>
  <c r="G82" i="84"/>
  <c r="E82" i="84"/>
  <c r="K81" i="84"/>
  <c r="I81" i="84"/>
  <c r="G81" i="84"/>
  <c r="E81" i="84"/>
  <c r="D24" i="84"/>
  <c r="D25" i="84"/>
  <c r="D26" i="84"/>
  <c r="D27" i="84"/>
  <c r="D28" i="84"/>
  <c r="D29" i="84"/>
  <c r="D30" i="84"/>
  <c r="D31" i="84"/>
  <c r="D32" i="84"/>
  <c r="D33" i="84"/>
  <c r="D34" i="84"/>
  <c r="D35" i="84"/>
  <c r="D36" i="84"/>
  <c r="D37" i="84"/>
  <c r="D38" i="84"/>
  <c r="D39" i="84"/>
  <c r="D40" i="84"/>
  <c r="D41" i="84"/>
  <c r="D42" i="84"/>
  <c r="D43" i="84"/>
  <c r="D44" i="84"/>
  <c r="D45" i="84"/>
  <c r="D46" i="84"/>
  <c r="D47" i="84"/>
  <c r="D48" i="84"/>
  <c r="D49" i="84"/>
  <c r="D50" i="84"/>
  <c r="D51" i="84"/>
  <c r="D52" i="84"/>
  <c r="D53" i="84"/>
  <c r="D54" i="84"/>
  <c r="D55" i="84"/>
  <c r="D56" i="84"/>
  <c r="D57" i="84"/>
  <c r="D58" i="84"/>
  <c r="D59" i="84"/>
  <c r="D60" i="84"/>
  <c r="D61" i="84"/>
  <c r="D62" i="84"/>
  <c r="D63" i="84"/>
  <c r="D64" i="84"/>
  <c r="D65" i="84"/>
  <c r="D66" i="84"/>
  <c r="D67" i="84"/>
  <c r="D68" i="84"/>
  <c r="D69" i="84"/>
  <c r="D70" i="84"/>
  <c r="D71" i="84"/>
  <c r="D72" i="84"/>
  <c r="D73" i="84"/>
  <c r="D74" i="84"/>
  <c r="D75" i="84"/>
  <c r="D76" i="84"/>
  <c r="D77" i="84"/>
  <c r="D23" i="84"/>
  <c r="C24" i="84"/>
  <c r="C25" i="84"/>
  <c r="C26" i="84"/>
  <c r="C27" i="84"/>
  <c r="C28" i="84"/>
  <c r="C29" i="84"/>
  <c r="C30" i="84"/>
  <c r="C31" i="84"/>
  <c r="C32" i="84"/>
  <c r="C33" i="84"/>
  <c r="C34" i="84"/>
  <c r="C35" i="84"/>
  <c r="C36" i="84"/>
  <c r="C37" i="84"/>
  <c r="C38" i="84"/>
  <c r="C39" i="84"/>
  <c r="C40" i="84"/>
  <c r="C41" i="84"/>
  <c r="C42" i="84"/>
  <c r="C43" i="84"/>
  <c r="C44" i="84"/>
  <c r="C45" i="84"/>
  <c r="C46" i="84"/>
  <c r="C47" i="84"/>
  <c r="C48" i="84"/>
  <c r="C49" i="84"/>
  <c r="C50" i="84"/>
  <c r="C51" i="84"/>
  <c r="C52" i="84"/>
  <c r="C53" i="84"/>
  <c r="C54" i="84"/>
  <c r="C55" i="84"/>
  <c r="C56" i="84"/>
  <c r="C57" i="84"/>
  <c r="C58" i="84"/>
  <c r="C59" i="84"/>
  <c r="C60" i="84"/>
  <c r="C61" i="84"/>
  <c r="C62" i="84"/>
  <c r="C63" i="84"/>
  <c r="C64" i="84"/>
  <c r="C65" i="84"/>
  <c r="C66" i="84"/>
  <c r="C67" i="84"/>
  <c r="C68" i="84"/>
  <c r="C69" i="84"/>
  <c r="C70" i="84"/>
  <c r="C71" i="84"/>
  <c r="C72" i="84"/>
  <c r="C73" i="84"/>
  <c r="C74" i="84"/>
  <c r="C75" i="84"/>
  <c r="C76" i="84"/>
  <c r="C77" i="84"/>
  <c r="C23" i="84"/>
  <c r="D18" i="84"/>
  <c r="D13" i="84"/>
  <c r="D14" i="84"/>
  <c r="D15" i="84"/>
  <c r="D16" i="84"/>
  <c r="D12" i="84"/>
  <c r="H6" i="78" l="1"/>
  <c r="F6" i="78"/>
  <c r="P9" i="40"/>
  <c r="P8" i="40"/>
  <c r="G6" i="78"/>
  <c r="E6" i="78"/>
  <c r="E61" i="78" l="1"/>
  <c r="F61" i="78"/>
  <c r="G61" i="78"/>
  <c r="H61" i="78"/>
  <c r="I24" i="84"/>
  <c r="I25" i="84"/>
  <c r="I26" i="84"/>
  <c r="I27" i="84"/>
  <c r="I28" i="84"/>
  <c r="I29" i="84"/>
  <c r="I30" i="84"/>
  <c r="I31" i="84"/>
  <c r="I32" i="84"/>
  <c r="I33" i="84"/>
  <c r="I34" i="84"/>
  <c r="I35" i="84"/>
  <c r="I36" i="84"/>
  <c r="I37" i="84"/>
  <c r="I38" i="84"/>
  <c r="I39" i="84"/>
  <c r="I40" i="84"/>
  <c r="I41" i="84"/>
  <c r="I42" i="84"/>
  <c r="I43" i="84"/>
  <c r="I44" i="84"/>
  <c r="I45" i="84"/>
  <c r="I46" i="84"/>
  <c r="I47" i="84"/>
  <c r="I48" i="84"/>
  <c r="I49" i="84"/>
  <c r="I50" i="84"/>
  <c r="I51" i="84"/>
  <c r="I52" i="84"/>
  <c r="I53" i="84"/>
  <c r="I54" i="84"/>
  <c r="I55" i="84"/>
  <c r="I56" i="84"/>
  <c r="I57" i="84"/>
  <c r="I58" i="84"/>
  <c r="I59" i="84"/>
  <c r="I60" i="84"/>
  <c r="I61" i="84"/>
  <c r="I62" i="84"/>
  <c r="I63" i="84"/>
  <c r="I64" i="84"/>
  <c r="I65" i="84"/>
  <c r="I66" i="84"/>
  <c r="I67" i="84"/>
  <c r="I68" i="84"/>
  <c r="I69" i="84"/>
  <c r="I70" i="84"/>
  <c r="I71" i="84"/>
  <c r="I72" i="84"/>
  <c r="I73" i="84"/>
  <c r="I74" i="84"/>
  <c r="I75" i="84"/>
  <c r="I76" i="84"/>
  <c r="I77" i="84"/>
  <c r="E9" i="40"/>
  <c r="E8" i="40"/>
  <c r="E9" i="82" l="1"/>
  <c r="D9" i="82"/>
  <c r="E8" i="82"/>
  <c r="D8" i="82"/>
  <c r="O9" i="82" l="1"/>
  <c r="O8" i="82"/>
  <c r="E9" i="76"/>
  <c r="D9" i="76"/>
  <c r="I23" i="41" l="1"/>
  <c r="I23" i="84" s="1"/>
  <c r="O9" i="76"/>
  <c r="D4" i="82"/>
  <c r="E4" i="82" s="1"/>
  <c r="E9" i="39"/>
  <c r="E8" i="39"/>
  <c r="D9" i="71"/>
  <c r="D8" i="71"/>
  <c r="E8" i="76"/>
  <c r="D8" i="76"/>
  <c r="G15" i="41" l="1"/>
  <c r="G15" i="84" s="1"/>
  <c r="E15" i="41"/>
  <c r="O8" i="76"/>
  <c r="B9" i="84" l="1"/>
  <c r="H25" i="84" l="1"/>
  <c r="H26" i="84"/>
  <c r="H27" i="84"/>
  <c r="H28" i="84"/>
  <c r="H29" i="84"/>
  <c r="H30" i="84"/>
  <c r="H31" i="84"/>
  <c r="H32" i="84"/>
  <c r="H33" i="84"/>
  <c r="H34" i="84"/>
  <c r="H35" i="84"/>
  <c r="H36" i="84"/>
  <c r="H37" i="84"/>
  <c r="H38" i="84"/>
  <c r="H39" i="84"/>
  <c r="H40" i="84"/>
  <c r="H41" i="84"/>
  <c r="H42" i="84"/>
  <c r="H43" i="84"/>
  <c r="H44" i="84"/>
  <c r="H45" i="84"/>
  <c r="H46" i="84"/>
  <c r="H47" i="84"/>
  <c r="H48" i="84"/>
  <c r="H49" i="84"/>
  <c r="H50" i="84"/>
  <c r="H51" i="84"/>
  <c r="H52" i="84"/>
  <c r="H53" i="84"/>
  <c r="H54" i="84"/>
  <c r="H55" i="84"/>
  <c r="H56" i="84"/>
  <c r="H57" i="84"/>
  <c r="H58" i="84"/>
  <c r="H59" i="84"/>
  <c r="H60" i="84"/>
  <c r="H61" i="84"/>
  <c r="H62" i="84"/>
  <c r="H63" i="84"/>
  <c r="H64" i="84"/>
  <c r="H65" i="84"/>
  <c r="H66" i="84"/>
  <c r="H67" i="84"/>
  <c r="H68" i="84"/>
  <c r="H69" i="84"/>
  <c r="H70" i="84"/>
  <c r="H71" i="84"/>
  <c r="H72" i="84"/>
  <c r="H73" i="84"/>
  <c r="H74" i="84"/>
  <c r="H75" i="84"/>
  <c r="H76" i="84"/>
  <c r="H77" i="84"/>
  <c r="G25" i="84"/>
  <c r="G26" i="84"/>
  <c r="G27" i="84"/>
  <c r="G28" i="84"/>
  <c r="G29" i="84"/>
  <c r="G30" i="84"/>
  <c r="G31" i="84"/>
  <c r="G32" i="84"/>
  <c r="G33" i="84"/>
  <c r="G34" i="84"/>
  <c r="G35" i="84"/>
  <c r="G36" i="84"/>
  <c r="G37" i="84"/>
  <c r="G38" i="84"/>
  <c r="G39" i="84"/>
  <c r="G40" i="84"/>
  <c r="G41" i="84"/>
  <c r="G42" i="84"/>
  <c r="G43" i="84"/>
  <c r="G44" i="84"/>
  <c r="G45" i="84"/>
  <c r="G46" i="84"/>
  <c r="G47" i="84"/>
  <c r="G48" i="84"/>
  <c r="G49" i="84"/>
  <c r="G50" i="84"/>
  <c r="G51" i="84"/>
  <c r="G52" i="84"/>
  <c r="G53" i="84"/>
  <c r="G54" i="84"/>
  <c r="G55" i="84"/>
  <c r="G56" i="84"/>
  <c r="G57" i="84"/>
  <c r="G58" i="84"/>
  <c r="G59" i="84"/>
  <c r="G60" i="84"/>
  <c r="G61" i="84"/>
  <c r="G62" i="84"/>
  <c r="G63" i="84"/>
  <c r="G64" i="84"/>
  <c r="G65" i="84"/>
  <c r="G66" i="84"/>
  <c r="G67" i="84"/>
  <c r="G68" i="84"/>
  <c r="G69" i="84"/>
  <c r="G70" i="84"/>
  <c r="G71" i="84"/>
  <c r="G72" i="84"/>
  <c r="G73" i="84"/>
  <c r="G74" i="84"/>
  <c r="G75" i="84"/>
  <c r="G76" i="84"/>
  <c r="G77" i="84"/>
  <c r="H18" i="55" l="1"/>
  <c r="H17" i="55"/>
  <c r="J24" i="84"/>
  <c r="J25" i="84"/>
  <c r="J26" i="84"/>
  <c r="J27" i="84"/>
  <c r="J28" i="84"/>
  <c r="J29" i="84"/>
  <c r="J30" i="84"/>
  <c r="J31" i="84"/>
  <c r="J32" i="84"/>
  <c r="J33" i="84"/>
  <c r="J34" i="84"/>
  <c r="J35" i="84"/>
  <c r="J36" i="84"/>
  <c r="J37" i="84"/>
  <c r="J38" i="84"/>
  <c r="J39" i="84"/>
  <c r="J40" i="84"/>
  <c r="J41" i="84"/>
  <c r="J42" i="84"/>
  <c r="J43" i="84"/>
  <c r="J44" i="84"/>
  <c r="J45" i="84"/>
  <c r="J46" i="84"/>
  <c r="J47" i="84"/>
  <c r="J48" i="84"/>
  <c r="J49" i="84"/>
  <c r="J50" i="84"/>
  <c r="J51" i="84"/>
  <c r="J52" i="84"/>
  <c r="J53" i="84"/>
  <c r="J54" i="84"/>
  <c r="J55" i="84"/>
  <c r="J56" i="84"/>
  <c r="J57" i="84"/>
  <c r="J58" i="84"/>
  <c r="J59" i="84"/>
  <c r="J60" i="84"/>
  <c r="J61" i="84"/>
  <c r="J62" i="84"/>
  <c r="J63" i="84"/>
  <c r="J64" i="84"/>
  <c r="J65" i="84"/>
  <c r="J66" i="84"/>
  <c r="J67" i="84"/>
  <c r="J68" i="84"/>
  <c r="J69" i="84"/>
  <c r="J70" i="84"/>
  <c r="J71" i="84"/>
  <c r="J72" i="84"/>
  <c r="J73" i="84"/>
  <c r="J74" i="84"/>
  <c r="J75" i="84"/>
  <c r="J76" i="84"/>
  <c r="J77" i="84"/>
  <c r="F25" i="84"/>
  <c r="F27" i="84"/>
  <c r="F29" i="84"/>
  <c r="F31" i="84"/>
  <c r="F33" i="84"/>
  <c r="F35" i="84"/>
  <c r="F37" i="84"/>
  <c r="F39" i="84"/>
  <c r="F41" i="84"/>
  <c r="F43" i="84"/>
  <c r="F45" i="84"/>
  <c r="F47" i="84"/>
  <c r="F49" i="84"/>
  <c r="F51" i="84"/>
  <c r="F53" i="84"/>
  <c r="F55" i="84"/>
  <c r="F57" i="84"/>
  <c r="F59" i="84"/>
  <c r="F61" i="84"/>
  <c r="F63" i="84"/>
  <c r="F65" i="84"/>
  <c r="F67" i="84"/>
  <c r="F69" i="84"/>
  <c r="F71" i="84"/>
  <c r="F73" i="84"/>
  <c r="F75" i="84"/>
  <c r="F77" i="84"/>
  <c r="E18" i="41"/>
  <c r="G18" i="41" l="1"/>
  <c r="G18" i="84" s="1"/>
  <c r="E18" i="84"/>
  <c r="K76" i="84"/>
  <c r="F76" i="84"/>
  <c r="K74" i="84"/>
  <c r="F74" i="84"/>
  <c r="K72" i="84"/>
  <c r="F72" i="84"/>
  <c r="K70" i="84"/>
  <c r="F70" i="84"/>
  <c r="K68" i="84"/>
  <c r="F68" i="84"/>
  <c r="K66" i="84"/>
  <c r="F66" i="84"/>
  <c r="K64" i="84"/>
  <c r="F64" i="84"/>
  <c r="K62" i="84"/>
  <c r="F62" i="84"/>
  <c r="K60" i="84"/>
  <c r="F60" i="84"/>
  <c r="K58" i="84"/>
  <c r="F58" i="84"/>
  <c r="K56" i="84"/>
  <c r="F56" i="84"/>
  <c r="K54" i="84"/>
  <c r="F54" i="84"/>
  <c r="K52" i="84"/>
  <c r="F52" i="84"/>
  <c r="K50" i="84"/>
  <c r="F50" i="84"/>
  <c r="K48" i="84"/>
  <c r="F48" i="84"/>
  <c r="K46" i="84"/>
  <c r="F46" i="84"/>
  <c r="K44" i="84"/>
  <c r="F44" i="84"/>
  <c r="K42" i="84"/>
  <c r="F42" i="84"/>
  <c r="K40" i="84"/>
  <c r="F40" i="84"/>
  <c r="K38" i="84"/>
  <c r="F38" i="84"/>
  <c r="K36" i="84"/>
  <c r="F36" i="84"/>
  <c r="K34" i="84"/>
  <c r="F34" i="84"/>
  <c r="K32" i="84"/>
  <c r="F32" i="84"/>
  <c r="K30" i="84"/>
  <c r="F30" i="84"/>
  <c r="K28" i="84"/>
  <c r="F28" i="84"/>
  <c r="K26" i="84"/>
  <c r="F26" i="84"/>
  <c r="H81" i="55"/>
  <c r="H10" i="55"/>
  <c r="K65" i="84"/>
  <c r="K63" i="84"/>
  <c r="K61" i="84"/>
  <c r="K59" i="84"/>
  <c r="K57" i="84"/>
  <c r="K55" i="84"/>
  <c r="K53" i="84"/>
  <c r="K51" i="84"/>
  <c r="K49" i="84"/>
  <c r="K47" i="84"/>
  <c r="K45" i="84"/>
  <c r="K43" i="84"/>
  <c r="K41" i="84"/>
  <c r="K39" i="84"/>
  <c r="K37" i="84"/>
  <c r="K35" i="84"/>
  <c r="K33" i="84"/>
  <c r="K31" i="84"/>
  <c r="K29" i="84"/>
  <c r="K27" i="84"/>
  <c r="K25" i="84"/>
  <c r="K71" i="84"/>
  <c r="K69" i="84"/>
  <c r="K67" i="84"/>
  <c r="K77" i="84"/>
  <c r="K75" i="84"/>
  <c r="K73" i="84"/>
  <c r="C8" i="71"/>
  <c r="I8" i="71" s="1"/>
  <c r="D17" i="41" l="1"/>
  <c r="D17" i="84" s="1"/>
  <c r="G25" i="55" l="1"/>
  <c r="F25" i="55"/>
  <c r="E25" i="55"/>
  <c r="D25" i="55"/>
  <c r="C25" i="55"/>
  <c r="B6" i="55"/>
  <c r="B7" i="55"/>
  <c r="B8" i="55"/>
  <c r="B9" i="55"/>
  <c r="B5" i="55"/>
  <c r="F5" i="55" s="1"/>
  <c r="E24" i="84"/>
  <c r="E25" i="84"/>
  <c r="E26" i="84"/>
  <c r="E27" i="84"/>
  <c r="E28" i="84"/>
  <c r="E29" i="84"/>
  <c r="E30" i="84"/>
  <c r="E31" i="84"/>
  <c r="E32" i="84"/>
  <c r="E33" i="84"/>
  <c r="E34" i="84"/>
  <c r="E35" i="84"/>
  <c r="E36" i="84"/>
  <c r="E37" i="84"/>
  <c r="E38" i="84"/>
  <c r="E39" i="84"/>
  <c r="E40" i="84"/>
  <c r="E41" i="84"/>
  <c r="E42" i="84"/>
  <c r="E43" i="84"/>
  <c r="E44" i="84"/>
  <c r="E45" i="84"/>
  <c r="E46" i="84"/>
  <c r="E47" i="84"/>
  <c r="E48" i="84"/>
  <c r="E49" i="84"/>
  <c r="E50" i="84"/>
  <c r="E51" i="84"/>
  <c r="E52" i="84"/>
  <c r="E53" i="84"/>
  <c r="E54" i="84"/>
  <c r="E55" i="84"/>
  <c r="E56" i="84"/>
  <c r="E57" i="84"/>
  <c r="E58" i="84"/>
  <c r="E59" i="84"/>
  <c r="E60" i="84"/>
  <c r="E61" i="84"/>
  <c r="E62" i="84"/>
  <c r="E63" i="84"/>
  <c r="E64" i="84"/>
  <c r="E65" i="84"/>
  <c r="E66" i="84"/>
  <c r="E67" i="84"/>
  <c r="E68" i="84"/>
  <c r="E69" i="84"/>
  <c r="E70" i="84"/>
  <c r="E71" i="84"/>
  <c r="E72" i="84"/>
  <c r="E73" i="84"/>
  <c r="E74" i="84"/>
  <c r="E75" i="84"/>
  <c r="E76" i="84"/>
  <c r="E77" i="84"/>
  <c r="E23" i="41"/>
  <c r="E23" i="84" s="1"/>
  <c r="C9" i="71"/>
  <c r="I9" i="71" s="1"/>
  <c r="D9" i="39"/>
  <c r="D8" i="39"/>
  <c r="D9" i="40"/>
  <c r="O9" i="40" s="1"/>
  <c r="D8" i="40"/>
  <c r="O8" i="40" s="1"/>
  <c r="F8" i="55" l="1"/>
  <c r="D8" i="55"/>
  <c r="E8" i="55"/>
  <c r="C8" i="55"/>
  <c r="G8" i="55"/>
  <c r="F6" i="55"/>
  <c r="G6" i="55"/>
  <c r="D28" i="55"/>
  <c r="D30" i="55"/>
  <c r="D27" i="55"/>
  <c r="D29" i="55"/>
  <c r="D31" i="55"/>
  <c r="D32" i="55"/>
  <c r="D34" i="55"/>
  <c r="D36" i="55"/>
  <c r="D38" i="55"/>
  <c r="D40" i="55"/>
  <c r="D42" i="55"/>
  <c r="D44" i="55"/>
  <c r="D46" i="55"/>
  <c r="D48" i="55"/>
  <c r="D50" i="55"/>
  <c r="D52" i="55"/>
  <c r="D54" i="55"/>
  <c r="D56" i="55"/>
  <c r="D58" i="55"/>
  <c r="D60" i="55"/>
  <c r="D62" i="55"/>
  <c r="D64" i="55"/>
  <c r="D66" i="55"/>
  <c r="D68" i="55"/>
  <c r="D70" i="55"/>
  <c r="D72" i="55"/>
  <c r="D74" i="55"/>
  <c r="D76" i="55"/>
  <c r="D78" i="55"/>
  <c r="D80" i="55"/>
  <c r="D33" i="55"/>
  <c r="D35" i="55"/>
  <c r="D37" i="55"/>
  <c r="D39" i="55"/>
  <c r="D41" i="55"/>
  <c r="D43" i="55"/>
  <c r="D45" i="55"/>
  <c r="D47" i="55"/>
  <c r="D49" i="55"/>
  <c r="D51" i="55"/>
  <c r="D53" i="55"/>
  <c r="D55" i="55"/>
  <c r="D57" i="55"/>
  <c r="D59" i="55"/>
  <c r="D61" i="55"/>
  <c r="D63" i="55"/>
  <c r="D65" i="55"/>
  <c r="D67" i="55"/>
  <c r="D69" i="55"/>
  <c r="D71" i="55"/>
  <c r="D73" i="55"/>
  <c r="D75" i="55"/>
  <c r="D77" i="55"/>
  <c r="D79" i="55"/>
  <c r="F28" i="55"/>
  <c r="F30" i="55"/>
  <c r="F32" i="55"/>
  <c r="F34" i="55"/>
  <c r="F36" i="55"/>
  <c r="F38" i="55"/>
  <c r="F40" i="55"/>
  <c r="F42" i="55"/>
  <c r="F44" i="55"/>
  <c r="F46" i="55"/>
  <c r="F48" i="55"/>
  <c r="F50" i="55"/>
  <c r="F52" i="55"/>
  <c r="F54" i="55"/>
  <c r="F56" i="55"/>
  <c r="F58" i="55"/>
  <c r="F60" i="55"/>
  <c r="F62" i="55"/>
  <c r="F64" i="55"/>
  <c r="F66" i="55"/>
  <c r="F68" i="55"/>
  <c r="F70" i="55"/>
  <c r="F72" i="55"/>
  <c r="F74" i="55"/>
  <c r="F76" i="55"/>
  <c r="F78" i="55"/>
  <c r="F80" i="55"/>
  <c r="F27" i="55"/>
  <c r="F29" i="55"/>
  <c r="F31" i="55"/>
  <c r="F33" i="55"/>
  <c r="F35" i="55"/>
  <c r="F37" i="55"/>
  <c r="F39" i="55"/>
  <c r="F41" i="55"/>
  <c r="F43" i="55"/>
  <c r="F45" i="55"/>
  <c r="F47" i="55"/>
  <c r="F49" i="55"/>
  <c r="F51" i="55"/>
  <c r="F53" i="55"/>
  <c r="F55" i="55"/>
  <c r="F57" i="55"/>
  <c r="F59" i="55"/>
  <c r="F61" i="55"/>
  <c r="F63" i="55"/>
  <c r="F65" i="55"/>
  <c r="F67" i="55"/>
  <c r="F69" i="55"/>
  <c r="F71" i="55"/>
  <c r="F73" i="55"/>
  <c r="F75" i="55"/>
  <c r="F77" i="55"/>
  <c r="F79" i="55"/>
  <c r="F26" i="55"/>
  <c r="E9" i="55"/>
  <c r="C9" i="55"/>
  <c r="F9" i="55"/>
  <c r="G9" i="55"/>
  <c r="D9" i="55"/>
  <c r="G7" i="55"/>
  <c r="E7" i="55"/>
  <c r="C7" i="55"/>
  <c r="F7" i="55"/>
  <c r="D7" i="55"/>
  <c r="C29" i="55"/>
  <c r="C31" i="55"/>
  <c r="C33" i="55"/>
  <c r="C35" i="55"/>
  <c r="C37" i="55"/>
  <c r="C39" i="55"/>
  <c r="C41" i="55"/>
  <c r="C43" i="55"/>
  <c r="C45" i="55"/>
  <c r="C47" i="55"/>
  <c r="C49" i="55"/>
  <c r="C51" i="55"/>
  <c r="C53" i="55"/>
  <c r="C55" i="55"/>
  <c r="C57" i="55"/>
  <c r="C59" i="55"/>
  <c r="C61" i="55"/>
  <c r="C63" i="55"/>
  <c r="C65" i="55"/>
  <c r="C67" i="55"/>
  <c r="C69" i="55"/>
  <c r="C71" i="55"/>
  <c r="C75" i="55"/>
  <c r="C79" i="55"/>
  <c r="C28" i="55"/>
  <c r="C30" i="55"/>
  <c r="C32" i="55"/>
  <c r="C34" i="55"/>
  <c r="C36" i="55"/>
  <c r="C38" i="55"/>
  <c r="C40" i="55"/>
  <c r="C42" i="55"/>
  <c r="C44" i="55"/>
  <c r="C46" i="55"/>
  <c r="C48" i="55"/>
  <c r="C50" i="55"/>
  <c r="C52" i="55"/>
  <c r="C54" i="55"/>
  <c r="C56" i="55"/>
  <c r="C58" i="55"/>
  <c r="C60" i="55"/>
  <c r="C62" i="55"/>
  <c r="C64" i="55"/>
  <c r="C66" i="55"/>
  <c r="C68" i="55"/>
  <c r="C70" i="55"/>
  <c r="C72" i="55"/>
  <c r="C74" i="55"/>
  <c r="C76" i="55"/>
  <c r="C78" i="55"/>
  <c r="C80" i="55"/>
  <c r="C73" i="55"/>
  <c r="C77" i="55"/>
  <c r="E27" i="55"/>
  <c r="E29" i="55"/>
  <c r="E31" i="55"/>
  <c r="E33" i="55"/>
  <c r="E35" i="55"/>
  <c r="E37" i="55"/>
  <c r="E39" i="55"/>
  <c r="E41" i="55"/>
  <c r="E43" i="55"/>
  <c r="E45" i="55"/>
  <c r="E47" i="55"/>
  <c r="E49" i="55"/>
  <c r="E51" i="55"/>
  <c r="E53" i="55"/>
  <c r="E55" i="55"/>
  <c r="E57" i="55"/>
  <c r="E59" i="55"/>
  <c r="E61" i="55"/>
  <c r="E63" i="55"/>
  <c r="E65" i="55"/>
  <c r="E67" i="55"/>
  <c r="E69" i="55"/>
  <c r="E71" i="55"/>
  <c r="E73" i="55"/>
  <c r="E75" i="55"/>
  <c r="E77" i="55"/>
  <c r="E79" i="55"/>
  <c r="E26" i="55"/>
  <c r="E28" i="55"/>
  <c r="E30" i="55"/>
  <c r="E32" i="55"/>
  <c r="E34" i="55"/>
  <c r="E36" i="55"/>
  <c r="E38" i="55"/>
  <c r="E40" i="55"/>
  <c r="E42" i="55"/>
  <c r="E44" i="55"/>
  <c r="E46" i="55"/>
  <c r="E48" i="55"/>
  <c r="E50" i="55"/>
  <c r="E52" i="55"/>
  <c r="E54" i="55"/>
  <c r="E56" i="55"/>
  <c r="E58" i="55"/>
  <c r="E60" i="55"/>
  <c r="E62" i="55"/>
  <c r="E64" i="55"/>
  <c r="E66" i="55"/>
  <c r="E68" i="55"/>
  <c r="E70" i="55"/>
  <c r="E72" i="55"/>
  <c r="E74" i="55"/>
  <c r="E76" i="55"/>
  <c r="E78" i="55"/>
  <c r="E80" i="55"/>
  <c r="G27" i="55"/>
  <c r="G29" i="55"/>
  <c r="G31" i="55"/>
  <c r="G33" i="55"/>
  <c r="G35" i="55"/>
  <c r="G37" i="55"/>
  <c r="G39" i="55"/>
  <c r="G41" i="55"/>
  <c r="G43" i="55"/>
  <c r="G45" i="55"/>
  <c r="G47" i="55"/>
  <c r="G49" i="55"/>
  <c r="G51" i="55"/>
  <c r="G53" i="55"/>
  <c r="G55" i="55"/>
  <c r="G57" i="55"/>
  <c r="G59" i="55"/>
  <c r="G61" i="55"/>
  <c r="G63" i="55"/>
  <c r="G65" i="55"/>
  <c r="G67" i="55"/>
  <c r="G69" i="55"/>
  <c r="G71" i="55"/>
  <c r="G73" i="55"/>
  <c r="G75" i="55"/>
  <c r="G77" i="55"/>
  <c r="G79" i="55"/>
  <c r="G26" i="55"/>
  <c r="G28" i="55"/>
  <c r="G30" i="55"/>
  <c r="G32" i="55"/>
  <c r="G34" i="55"/>
  <c r="G36" i="55"/>
  <c r="G38" i="55"/>
  <c r="G40" i="55"/>
  <c r="G42" i="55"/>
  <c r="G44" i="55"/>
  <c r="G46" i="55"/>
  <c r="G48" i="55"/>
  <c r="G50" i="55"/>
  <c r="G52" i="55"/>
  <c r="G54" i="55"/>
  <c r="G56" i="55"/>
  <c r="G58" i="55"/>
  <c r="G60" i="55"/>
  <c r="G62" i="55"/>
  <c r="G64" i="55"/>
  <c r="G66" i="55"/>
  <c r="G68" i="55"/>
  <c r="G70" i="55"/>
  <c r="G72" i="55"/>
  <c r="G74" i="55"/>
  <c r="G76" i="55"/>
  <c r="G78" i="55"/>
  <c r="G80" i="55"/>
  <c r="R9" i="39"/>
  <c r="P9" i="39" s="1"/>
  <c r="R8" i="39"/>
  <c r="P8" i="39" s="1"/>
  <c r="C6" i="55"/>
  <c r="D26" i="55"/>
  <c r="F24" i="41"/>
  <c r="D6" i="78"/>
  <c r="D61" i="78" s="1"/>
  <c r="J6" i="78"/>
  <c r="I6" i="78"/>
  <c r="I68" i="78"/>
  <c r="H24" i="41"/>
  <c r="H24" i="84" s="1"/>
  <c r="G24" i="41"/>
  <c r="C27" i="55"/>
  <c r="E68" i="78"/>
  <c r="E123" i="78" s="1"/>
  <c r="D6" i="55"/>
  <c r="E6" i="55"/>
  <c r="M9" i="40"/>
  <c r="N9" i="40" s="1"/>
  <c r="C6" i="78" s="1"/>
  <c r="C61" i="78" s="1"/>
  <c r="C4" i="71"/>
  <c r="G5" i="55"/>
  <c r="F18" i="55"/>
  <c r="H19" i="55"/>
  <c r="I27" i="55" l="1"/>
  <c r="D81" i="55"/>
  <c r="O9" i="39"/>
  <c r="I8" i="55"/>
  <c r="G81" i="55"/>
  <c r="I73" i="55"/>
  <c r="I78" i="55"/>
  <c r="I74" i="55"/>
  <c r="I70" i="55"/>
  <c r="I66" i="55"/>
  <c r="I62" i="55"/>
  <c r="I58" i="55"/>
  <c r="I54" i="55"/>
  <c r="I50" i="55"/>
  <c r="I46" i="55"/>
  <c r="I42" i="55"/>
  <c r="I38" i="55"/>
  <c r="I34" i="55"/>
  <c r="I30" i="55"/>
  <c r="I79" i="55"/>
  <c r="I71" i="55"/>
  <c r="I67" i="55"/>
  <c r="I63" i="55"/>
  <c r="I59" i="55"/>
  <c r="I55" i="55"/>
  <c r="I51" i="55"/>
  <c r="I47" i="55"/>
  <c r="I43" i="55"/>
  <c r="I39" i="55"/>
  <c r="I35" i="55"/>
  <c r="I31" i="55"/>
  <c r="I7" i="55"/>
  <c r="I9" i="55"/>
  <c r="F81" i="55"/>
  <c r="E81" i="55"/>
  <c r="I77" i="55"/>
  <c r="I80" i="55"/>
  <c r="I76" i="55"/>
  <c r="I72" i="55"/>
  <c r="I68" i="55"/>
  <c r="I64" i="55"/>
  <c r="I60" i="55"/>
  <c r="I56" i="55"/>
  <c r="I52" i="55"/>
  <c r="I48" i="55"/>
  <c r="I44" i="55"/>
  <c r="I40" i="55"/>
  <c r="I36" i="55"/>
  <c r="I32" i="55"/>
  <c r="I28" i="55"/>
  <c r="I75" i="55"/>
  <c r="I69" i="55"/>
  <c r="I65" i="55"/>
  <c r="I61" i="55"/>
  <c r="I57" i="55"/>
  <c r="I53" i="55"/>
  <c r="I49" i="55"/>
  <c r="I45" i="55"/>
  <c r="I41" i="55"/>
  <c r="I37" i="55"/>
  <c r="I33" i="55"/>
  <c r="I29" i="55"/>
  <c r="O8" i="39"/>
  <c r="C68" i="78" s="1"/>
  <c r="C123" i="78" s="1"/>
  <c r="K6" i="78"/>
  <c r="K61" i="78" s="1"/>
  <c r="I61" i="78"/>
  <c r="L6" i="78"/>
  <c r="L61" i="78" s="1"/>
  <c r="J61" i="78"/>
  <c r="G68" i="78"/>
  <c r="G123" i="78" s="1"/>
  <c r="E5" i="55"/>
  <c r="L68" i="78"/>
  <c r="L123" i="78" s="1"/>
  <c r="I123" i="78"/>
  <c r="K24" i="41"/>
  <c r="K24" i="84" s="1"/>
  <c r="G24" i="84"/>
  <c r="I6" i="55"/>
  <c r="F24" i="84"/>
  <c r="K9" i="41"/>
  <c r="K9" i="84" s="1"/>
  <c r="Q9" i="39"/>
  <c r="D4" i="39"/>
  <c r="E4" i="39" s="1"/>
  <c r="D5" i="39"/>
  <c r="E5" i="39" s="1"/>
  <c r="D4" i="76"/>
  <c r="E4" i="76" s="1"/>
  <c r="J23" i="41"/>
  <c r="J23" i="84" s="1"/>
  <c r="G10" i="55"/>
  <c r="F10" i="55"/>
  <c r="D19" i="41"/>
  <c r="D19" i="84" s="1"/>
  <c r="K12" i="84" s="1"/>
  <c r="K68" i="78" l="1"/>
  <c r="K123" i="78" s="1"/>
  <c r="G16" i="41"/>
  <c r="G16" i="84" s="1"/>
  <c r="E16" i="41"/>
  <c r="E16" i="84" s="1"/>
  <c r="E13" i="41"/>
  <c r="E14" i="41"/>
  <c r="G18" i="55"/>
  <c r="G17" i="55"/>
  <c r="E15" i="84"/>
  <c r="H23" i="41"/>
  <c r="G23" i="41"/>
  <c r="E10" i="55"/>
  <c r="D5" i="55"/>
  <c r="D10" i="55" s="1"/>
  <c r="F17" i="55"/>
  <c r="F19" i="55" s="1"/>
  <c r="G13" i="41" l="1"/>
  <c r="G13" i="84" s="1"/>
  <c r="G14" i="41"/>
  <c r="G14" i="84" s="1"/>
  <c r="E18" i="55"/>
  <c r="H23" i="84"/>
  <c r="D18" i="55"/>
  <c r="G23" i="84"/>
  <c r="G19" i="55"/>
  <c r="E13" i="84"/>
  <c r="E14" i="84"/>
  <c r="D17" i="55"/>
  <c r="E17" i="55"/>
  <c r="E19" i="55" l="1"/>
  <c r="D19" i="55"/>
  <c r="Q8" i="39"/>
  <c r="C26" i="55" s="1"/>
  <c r="M8" i="40" l="1"/>
  <c r="N8" i="40" s="1"/>
  <c r="D4" i="40" s="1"/>
  <c r="E4" i="40" s="1"/>
  <c r="E12" i="41" l="1"/>
  <c r="G12" i="41"/>
  <c r="G12" i="84" s="1"/>
  <c r="F23" i="41"/>
  <c r="C18" i="55" l="1"/>
  <c r="I18" i="55" s="1"/>
  <c r="F23" i="84"/>
  <c r="I26" i="55"/>
  <c r="C81" i="55"/>
  <c r="I81" i="55" s="1"/>
  <c r="K23" i="41"/>
  <c r="E12" i="84"/>
  <c r="C17" i="55"/>
  <c r="K23" i="84" l="1"/>
  <c r="K78" i="41"/>
  <c r="K78" i="84" s="1"/>
  <c r="I17" i="55"/>
  <c r="C19" i="55"/>
  <c r="I19" i="55" s="1"/>
  <c r="E17" i="41"/>
  <c r="E19" i="41" l="1"/>
  <c r="E19" i="84" s="1"/>
  <c r="K14" i="84" s="1"/>
  <c r="E17" i="84"/>
  <c r="C5" i="55"/>
  <c r="K16" i="84" l="1"/>
  <c r="K18" i="84" s="1"/>
  <c r="I5" i="55"/>
  <c r="C10" i="55"/>
  <c r="I10" i="55" s="1"/>
</calcChain>
</file>

<file path=xl/sharedStrings.xml><?xml version="1.0" encoding="utf-8"?>
<sst xmlns="http://schemas.openxmlformats.org/spreadsheetml/2006/main" count="975" uniqueCount="449">
  <si>
    <t>Country</t>
  </si>
  <si>
    <t>Total</t>
  </si>
  <si>
    <t>Austria</t>
  </si>
  <si>
    <t>Belgium</t>
  </si>
  <si>
    <t>Cyprus</t>
  </si>
  <si>
    <t>Bulgaria</t>
  </si>
  <si>
    <t>Afghanistan</t>
  </si>
  <si>
    <t>P1</t>
  </si>
  <si>
    <t>P2</t>
  </si>
  <si>
    <t>P3</t>
  </si>
  <si>
    <t>P4</t>
  </si>
  <si>
    <t>P5</t>
  </si>
  <si>
    <t>P6</t>
  </si>
  <si>
    <t>P7</t>
  </si>
  <si>
    <t>P8</t>
  </si>
  <si>
    <t>P9</t>
  </si>
  <si>
    <t>P10</t>
  </si>
  <si>
    <t>P11</t>
  </si>
  <si>
    <t>P12</t>
  </si>
  <si>
    <t>P14</t>
  </si>
  <si>
    <t>P15</t>
  </si>
  <si>
    <t>P16</t>
  </si>
  <si>
    <t>P17</t>
  </si>
  <si>
    <t>P18</t>
  </si>
  <si>
    <t>P19</t>
  </si>
  <si>
    <t>P20</t>
  </si>
  <si>
    <t>Denmark</t>
  </si>
  <si>
    <t>Ireland</t>
  </si>
  <si>
    <t>Liechtenstein</t>
  </si>
  <si>
    <t>Netherlands</t>
  </si>
  <si>
    <t>Norway</t>
  </si>
  <si>
    <t>Sweden</t>
  </si>
  <si>
    <t>Finland</t>
  </si>
  <si>
    <t>France</t>
  </si>
  <si>
    <t>Germany</t>
  </si>
  <si>
    <t>Iceland</t>
  </si>
  <si>
    <t>Italy</t>
  </si>
  <si>
    <t>United Kingdom</t>
  </si>
  <si>
    <t>Czech Republic</t>
  </si>
  <si>
    <t>Greece</t>
  </si>
  <si>
    <t>Malta</t>
  </si>
  <si>
    <t>Portugal</t>
  </si>
  <si>
    <t>Slovenia</t>
  </si>
  <si>
    <t>Spain</t>
  </si>
  <si>
    <t>Croatia</t>
  </si>
  <si>
    <t>Estonia</t>
  </si>
  <si>
    <t>Hungary</t>
  </si>
  <si>
    <t>Latvia</t>
  </si>
  <si>
    <t>Lithuania</t>
  </si>
  <si>
    <t>Poland</t>
  </si>
  <si>
    <t>Romania</t>
  </si>
  <si>
    <t>Turkey</t>
  </si>
  <si>
    <t>Israel</t>
  </si>
  <si>
    <t>Albania</t>
  </si>
  <si>
    <t>Algeria</t>
  </si>
  <si>
    <t>Argentina</t>
  </si>
  <si>
    <t>Armenia</t>
  </si>
  <si>
    <t>Azerbaijan</t>
  </si>
  <si>
    <t>Bangladesh</t>
  </si>
  <si>
    <t>Chile</t>
  </si>
  <si>
    <t>Belarus</t>
  </si>
  <si>
    <t>Bhutan</t>
  </si>
  <si>
    <t>Bolivia</t>
  </si>
  <si>
    <t>Bosnia and Herzegovina</t>
  </si>
  <si>
    <t>Brazil</t>
  </si>
  <si>
    <t>Cambodia</t>
  </si>
  <si>
    <t>China</t>
  </si>
  <si>
    <t>Colombia</t>
  </si>
  <si>
    <t>Costa Rica</t>
  </si>
  <si>
    <t>Cuba</t>
  </si>
  <si>
    <t>Ecuador</t>
  </si>
  <si>
    <t>Egypt</t>
  </si>
  <si>
    <t>Georgia</t>
  </si>
  <si>
    <t>Guatemala</t>
  </si>
  <si>
    <t>Honduras</t>
  </si>
  <si>
    <t>India</t>
  </si>
  <si>
    <t>Indonesia</t>
  </si>
  <si>
    <t>Iran</t>
  </si>
  <si>
    <t>Iraq</t>
  </si>
  <si>
    <t>Jordan</t>
  </si>
  <si>
    <t>Kyrgyzstan</t>
  </si>
  <si>
    <t>Laos</t>
  </si>
  <si>
    <t>Lebanon</t>
  </si>
  <si>
    <t>Libya</t>
  </si>
  <si>
    <t>Malaysia</t>
  </si>
  <si>
    <t>Maldives</t>
  </si>
  <si>
    <t>Mexico</t>
  </si>
  <si>
    <t>Moldova</t>
  </si>
  <si>
    <t>Mongolia</t>
  </si>
  <si>
    <t>Montenegro</t>
  </si>
  <si>
    <t>Morocco</t>
  </si>
  <si>
    <t>Nepal</t>
  </si>
  <si>
    <t>Nicaragua</t>
  </si>
  <si>
    <t>Pakistan</t>
  </si>
  <si>
    <t>Panama</t>
  </si>
  <si>
    <t>Paraguay</t>
  </si>
  <si>
    <t>Philippines</t>
  </si>
  <si>
    <t>Serbia</t>
  </si>
  <si>
    <t>South Africa</t>
  </si>
  <si>
    <t>Syria</t>
  </si>
  <si>
    <t>Tajikistan</t>
  </si>
  <si>
    <t>Thailand</t>
  </si>
  <si>
    <t>Tunisia</t>
  </si>
  <si>
    <t>Turkmenistan</t>
  </si>
  <si>
    <t>Uruguay</t>
  </si>
  <si>
    <t>Uzbekistan</t>
  </si>
  <si>
    <t>Venezuela</t>
  </si>
  <si>
    <t>Vietnam</t>
  </si>
  <si>
    <t>Yemen</t>
  </si>
  <si>
    <t>P21</t>
  </si>
  <si>
    <t>P22</t>
  </si>
  <si>
    <t>P23</t>
  </si>
  <si>
    <t>P24</t>
  </si>
  <si>
    <t>P25</t>
  </si>
  <si>
    <t>P26</t>
  </si>
  <si>
    <t>P27</t>
  </si>
  <si>
    <t>P28</t>
  </si>
  <si>
    <t>P29</t>
  </si>
  <si>
    <t>P30</t>
  </si>
  <si>
    <t>P31</t>
  </si>
  <si>
    <t>P32</t>
  </si>
  <si>
    <t>P33</t>
  </si>
  <si>
    <t>P34</t>
  </si>
  <si>
    <t>P35</t>
  </si>
  <si>
    <t>P36</t>
  </si>
  <si>
    <t>P37</t>
  </si>
  <si>
    <t>P38</t>
  </si>
  <si>
    <t>P39</t>
  </si>
  <si>
    <t>P40</t>
  </si>
  <si>
    <t>TOTAL</t>
  </si>
  <si>
    <t>Teacher/Trainer/Researcher</t>
  </si>
  <si>
    <t>Manager</t>
  </si>
  <si>
    <t>Nature, type and specifications of the item</t>
  </si>
  <si>
    <t>Key Action 2: Cooperation for innovation and the exchange of good practices</t>
  </si>
  <si>
    <t>Luxembourg</t>
  </si>
  <si>
    <t>Peru</t>
  </si>
  <si>
    <t>P41</t>
  </si>
  <si>
    <t>P42</t>
  </si>
  <si>
    <t>P43</t>
  </si>
  <si>
    <t>P44</t>
  </si>
  <si>
    <t>P45</t>
  </si>
  <si>
    <t>P46</t>
  </si>
  <si>
    <t>P47</t>
  </si>
  <si>
    <t>P48</t>
  </si>
  <si>
    <t>P49</t>
  </si>
  <si>
    <t>P50</t>
  </si>
  <si>
    <t>Partner 
N°</t>
  </si>
  <si>
    <t>Name of Partner</t>
  </si>
  <si>
    <t>Slovakia</t>
  </si>
  <si>
    <t>P13</t>
  </si>
  <si>
    <t>P51</t>
  </si>
  <si>
    <t>P52</t>
  </si>
  <si>
    <t>P53</t>
  </si>
  <si>
    <t>P54</t>
  </si>
  <si>
    <t>P55</t>
  </si>
  <si>
    <t>Work
Package</t>
  </si>
  <si>
    <t>Total
(EUR)</t>
  </si>
  <si>
    <t>1. Staff Costs</t>
  </si>
  <si>
    <t>Palestine</t>
  </si>
  <si>
    <t>Kosovo</t>
  </si>
  <si>
    <t>Development</t>
  </si>
  <si>
    <t>Preparation</t>
  </si>
  <si>
    <t>Management</t>
  </si>
  <si>
    <t>PR/PA</t>
  </si>
  <si>
    <t>Countries</t>
  </si>
  <si>
    <t>Budget Breakdown by Workpackage / Budget Headings</t>
  </si>
  <si>
    <t>DISTRIBUTION OF THE GRANT BY ORGANISATION (in EUR)</t>
  </si>
  <si>
    <t>Ukraine</t>
  </si>
  <si>
    <t>Russia</t>
  </si>
  <si>
    <t>2-3. Travel Costs &amp; Costs of Stay</t>
  </si>
  <si>
    <t>Total (EUR)</t>
  </si>
  <si>
    <t>4. Equipment Costs</t>
  </si>
  <si>
    <t>5. Subcontracting Costs</t>
  </si>
  <si>
    <t>2. Travel Costs</t>
  </si>
  <si>
    <t>3. Costs of Stay</t>
  </si>
  <si>
    <t>Source of Co-financing**</t>
  </si>
  <si>
    <t>1. Staff 
Costs</t>
  </si>
  <si>
    <t>2. Travel 
Costs</t>
  </si>
  <si>
    <t>3. Costs of 
Stay</t>
  </si>
  <si>
    <t>4. Equipment 
Costs</t>
  </si>
  <si>
    <t>5. Subcontracting 
Costs</t>
  </si>
  <si>
    <t>A. Grant for Project Activities</t>
  </si>
  <si>
    <t>Total Grant requested from the European Union (A + B)</t>
  </si>
  <si>
    <t>Programme Countries</t>
  </si>
  <si>
    <t>Partner Countries</t>
  </si>
  <si>
    <t>3. Costs 
of Stay</t>
  </si>
  <si>
    <t>4. Equipment
Costs</t>
  </si>
  <si>
    <t>5. Subcontracting
Costs</t>
  </si>
  <si>
    <t>B. Special 
Mobility Strand</t>
  </si>
  <si>
    <t>Budget Breakdown by Programme or Partner Countries / Budget Headings</t>
  </si>
  <si>
    <t>Partner
N°</t>
  </si>
  <si>
    <t>Budget Breakdown by Partner / Work Package</t>
  </si>
  <si>
    <t>Staff</t>
  </si>
  <si>
    <t>Student</t>
  </si>
  <si>
    <t>Student/
Staff</t>
  </si>
  <si>
    <t>Partner N°</t>
  </si>
  <si>
    <t>Check
Data
Encoding</t>
  </si>
  <si>
    <t>* e.g.: Equipment,  Staff costs, travel costs and/or costs of stay, printing &amp; publishing</t>
  </si>
  <si>
    <t>** e.g.: governmental grant, organisation/institution's own resources</t>
  </si>
  <si>
    <t>former Yugoslav Republic of Macedonia</t>
  </si>
  <si>
    <t>Myanmar</t>
  </si>
  <si>
    <t>B. Additional Grant for Special Mobility Strand</t>
  </si>
  <si>
    <t>Work Package</t>
  </si>
  <si>
    <t>Total 
Costs (in EUR)</t>
  </si>
  <si>
    <t>Category 2</t>
  </si>
  <si>
    <t>Sri Lanka</t>
  </si>
  <si>
    <t>El Salvador</t>
  </si>
  <si>
    <t>Capacity Building in the field of higher education</t>
  </si>
  <si>
    <t>Administrative Staff</t>
  </si>
  <si>
    <t>Technical Staff</t>
  </si>
  <si>
    <t>Quality Plan</t>
  </si>
  <si>
    <t>Dissemination &amp; Exploitation</t>
  </si>
  <si>
    <t>DPR Korea</t>
  </si>
  <si>
    <t>Kazakstan</t>
  </si>
  <si>
    <t>Name of Staff Member</t>
  </si>
  <si>
    <t>Short description of tasks</t>
  </si>
  <si>
    <t>Supporting Document Ref.</t>
  </si>
  <si>
    <t>1. Grant Awarded (in EUR)</t>
  </si>
  <si>
    <t>Budget Heading</t>
  </si>
  <si>
    <t xml:space="preserve">VAT and Taxes </t>
  </si>
  <si>
    <t>Y</t>
  </si>
  <si>
    <t>N</t>
  </si>
  <si>
    <t>Amount
(in EUR)</t>
  </si>
  <si>
    <t>Exchange 
Rate Used</t>
  </si>
  <si>
    <t>Total Calculated
(in EUR)
(A x B)</t>
  </si>
  <si>
    <t>Number of 
days
(A)</t>
  </si>
  <si>
    <t>Maximum 
Unit cost per day 
(in EUR)
(B)</t>
  </si>
  <si>
    <t>Supporting 
Document Ref.</t>
  </si>
  <si>
    <t>Maximum Travel 
Costs calculated
(EUR)</t>
  </si>
  <si>
    <t>Maximum Costs of
Stay calculated
(EUR)</t>
  </si>
  <si>
    <t>Total 
calculated
(EUR)</t>
  </si>
  <si>
    <t>Name of the Person travelling</t>
  </si>
  <si>
    <r>
      <rPr>
        <b/>
        <sz val="14"/>
        <rFont val="Arial Narrow"/>
        <family val="2"/>
      </rPr>
      <t>Departure Date</t>
    </r>
    <r>
      <rPr>
        <b/>
        <u/>
        <sz val="14"/>
        <rFont val="Arial Narrow"/>
        <family val="2"/>
      </rPr>
      <t xml:space="preserve">
(dd/mm/yy)</t>
    </r>
  </si>
  <si>
    <r>
      <rPr>
        <b/>
        <sz val="14"/>
        <rFont val="Arial Narrow"/>
        <family val="2"/>
      </rPr>
      <t>Return Date</t>
    </r>
    <r>
      <rPr>
        <b/>
        <u/>
        <sz val="14"/>
        <rFont val="Arial Narrow"/>
        <family val="2"/>
      </rPr>
      <t xml:space="preserve">
(dd/mm/yy)</t>
    </r>
  </si>
  <si>
    <r>
      <rPr>
        <b/>
        <u/>
        <sz val="14"/>
        <rFont val="Arial Narrow"/>
        <family val="2"/>
      </rPr>
      <t>City and Country</t>
    </r>
    <r>
      <rPr>
        <b/>
        <sz val="14"/>
        <rFont val="Arial Narrow"/>
        <family val="2"/>
      </rPr>
      <t xml:space="preserve"> of 
Departure</t>
    </r>
  </si>
  <si>
    <r>
      <rPr>
        <b/>
        <u/>
        <sz val="14"/>
        <rFont val="Arial Narrow"/>
        <family val="2"/>
      </rPr>
      <t>City and Country</t>
    </r>
    <r>
      <rPr>
        <b/>
        <sz val="14"/>
        <rFont val="Arial Narrow"/>
        <family val="2"/>
      </rPr>
      <t xml:space="preserve"> of 
Destination</t>
    </r>
  </si>
  <si>
    <t>Budget Headings</t>
  </si>
  <si>
    <t>Students From Partner Countries</t>
  </si>
  <si>
    <t>Students From Programme Countries</t>
  </si>
  <si>
    <t>Staff From Programme Countries</t>
  </si>
  <si>
    <t>Number of Participants</t>
  </si>
  <si>
    <t>REQUEST FOR PAYMENT</t>
  </si>
  <si>
    <t xml:space="preserve"> IBAN</t>
  </si>
  <si>
    <t>SPECIAL MOBILITY STRAND</t>
  </si>
  <si>
    <t>2. Budget Spent (in EUR)</t>
  </si>
  <si>
    <t>Staff From Partner Countries</t>
  </si>
  <si>
    <t>Other</t>
  </si>
  <si>
    <t>Co-financing (for information only)</t>
  </si>
  <si>
    <r>
      <t xml:space="preserve">From
</t>
    </r>
    <r>
      <rPr>
        <b/>
        <u/>
        <sz val="14"/>
        <rFont val="Arial Narrow"/>
        <family val="2"/>
      </rPr>
      <t>(dd/mm/yy)</t>
    </r>
  </si>
  <si>
    <r>
      <t xml:space="preserve">To
</t>
    </r>
    <r>
      <rPr>
        <b/>
        <u/>
        <sz val="14"/>
        <rFont val="Arial Narrow"/>
        <family val="2"/>
      </rPr>
      <t>(dd/mm/yy)</t>
    </r>
  </si>
  <si>
    <t>Amount Spent (In EUR)</t>
  </si>
  <si>
    <r>
      <t xml:space="preserve">Invoice Date
</t>
    </r>
    <r>
      <rPr>
        <b/>
        <u/>
        <sz val="14"/>
        <rFont val="Arial Narrow"/>
        <family val="2"/>
      </rPr>
      <t>(dd/mm/yy)</t>
    </r>
  </si>
  <si>
    <t>Travel 
Distance 
(In KM)</t>
  </si>
  <si>
    <t>Number 
of days for Costs of Stay</t>
  </si>
  <si>
    <t>Budget Breakdown by Partner / Category of Staff</t>
  </si>
  <si>
    <t>Budget Breakdown by Partner / Travel Costs &amp; Costs of Stay</t>
  </si>
  <si>
    <t>Number of
Days</t>
  </si>
  <si>
    <t>Total
(in EUR)</t>
  </si>
  <si>
    <t>Total
Days</t>
  </si>
  <si>
    <t>Travel Costs
(in EUR)</t>
  </si>
  <si>
    <t>Costs of Stay
(in EUR)</t>
  </si>
  <si>
    <t>Total Travel Costs
(in EUR)</t>
  </si>
  <si>
    <t>Total Costs of Stay
(in EUR)</t>
  </si>
  <si>
    <t>Total Costs of Stay (in EUR)</t>
  </si>
  <si>
    <t>Total Travel Costs (in EUR)</t>
  </si>
  <si>
    <t>Providing company</t>
  </si>
  <si>
    <t>Date:_____________________________</t>
  </si>
  <si>
    <t>Budget Heading*</t>
  </si>
  <si>
    <t>Nature, type and specifications of the item***</t>
  </si>
  <si>
    <t>% Spent on 1st Prefinancing</t>
  </si>
  <si>
    <t>Amount of 2nd Prefinancing</t>
  </si>
  <si>
    <t>Amount of 1st Prefinancing</t>
  </si>
  <si>
    <t>Eligible for 2nd Prefinancing</t>
  </si>
  <si>
    <t>Project Number</t>
  </si>
  <si>
    <r>
      <t xml:space="preserve">I hereby </t>
    </r>
    <r>
      <rPr>
        <b/>
        <sz val="14"/>
        <rFont val="Arial Narrow"/>
        <family val="2"/>
      </rPr>
      <t>do request</t>
    </r>
    <r>
      <rPr>
        <sz val="14"/>
        <rFont val="Arial Narrow"/>
        <family val="2"/>
      </rPr>
      <t xml:space="preserve"> the payment of the 2nd prefinancing</t>
    </r>
  </si>
  <si>
    <r>
      <t xml:space="preserve">Date, name and signature of the </t>
    </r>
    <r>
      <rPr>
        <b/>
        <u/>
        <sz val="14"/>
        <rFont val="Arial Narrow"/>
        <family val="2"/>
      </rPr>
      <t>legal representative</t>
    </r>
    <r>
      <rPr>
        <sz val="14"/>
        <rFont val="Arial Narrow"/>
        <family val="2"/>
      </rPr>
      <t xml:space="preserve"> of the beneficiary institution:</t>
    </r>
  </si>
  <si>
    <r>
      <t xml:space="preserve">I hereby </t>
    </r>
    <r>
      <rPr>
        <b/>
        <sz val="14"/>
        <rFont val="Arial Narrow"/>
        <family val="2"/>
      </rPr>
      <t>request</t>
    </r>
    <r>
      <rPr>
        <sz val="14"/>
        <rFont val="Arial Narrow"/>
        <family val="2"/>
      </rPr>
      <t xml:space="preserve"> the </t>
    </r>
    <r>
      <rPr>
        <b/>
        <sz val="14"/>
        <rFont val="Arial Narrow"/>
        <family val="2"/>
      </rPr>
      <t>payment of the balance</t>
    </r>
    <r>
      <rPr>
        <sz val="14"/>
        <rFont val="Arial Narrow"/>
        <family val="2"/>
      </rPr>
      <t xml:space="preserve"> to the following bank account</t>
    </r>
  </si>
  <si>
    <t>* If the financial statement is not signed by the legal representative, please provide documentation of accreditation showing that the person who signed the financial statement has the right to sign on behalf of the legal representative.</t>
  </si>
  <si>
    <t>- Please click "enable content" if requested by your system.</t>
  </si>
  <si>
    <t>- Please click "activate the macros" if requested by your system.</t>
  </si>
  <si>
    <t>IMPORTANT NOTE:</t>
  </si>
  <si>
    <t>In addition to these instructions, the file includes the following sheets:</t>
  </si>
  <si>
    <t>PURPOSE OF THIS TOOL</t>
  </si>
  <si>
    <t>- Date</t>
  </si>
  <si>
    <t>- Signature</t>
  </si>
  <si>
    <t>- Staff/Student (can be chosen only via a "drop down menu")</t>
  </si>
  <si>
    <t>- Work package (to be chosen via a "drop down menu")</t>
  </si>
  <si>
    <t>- Partner No. (to be chosen via a "drop down menu")</t>
  </si>
  <si>
    <t>- Supporting document Ref. (to be encoded)</t>
  </si>
  <si>
    <t>- Name of Staff Member (to be encoded)</t>
  </si>
  <si>
    <t>- Short description of tasks (to be encoded)</t>
  </si>
  <si>
    <t>- Project number (to be encoded) - please use the same numbering reported in the Grant Agreement</t>
  </si>
  <si>
    <t xml:space="preserve">- Country (to be chosen via a "drop down menu") </t>
  </si>
  <si>
    <t>- Name of the person travelling (to be encoded)</t>
  </si>
  <si>
    <t>- Invoice date (to be encoded) - format must be dd/mm/yy</t>
  </si>
  <si>
    <t>- Nature, type and specification of the item (to be encoded)</t>
  </si>
  <si>
    <t>- Providing company (to be encoded)</t>
  </si>
  <si>
    <t>- To add a row, click the button "ADD ROW" (the row will be added after the row currently selected)</t>
  </si>
  <si>
    <t>- To delete a row, click the button "DELETE ROW" (the row that will be deleted is the row currently selected)</t>
  </si>
  <si>
    <t>- To duplicate a row, click the button "DUPLICATE ROW" (enter the row to duplicate, the row will be added after the row currently selected)</t>
  </si>
  <si>
    <t>REQUEST FOR THE SECOND PRE-FINANCING</t>
  </si>
  <si>
    <t>ANNEX VI - FINAL FINANCIAL STATEMENT</t>
  </si>
  <si>
    <t>Name:________________________________________       Function:___________________________________      Signature of the legal representative:______________________________________________</t>
  </si>
  <si>
    <t>When opening the file and in order to make it work properly:</t>
  </si>
  <si>
    <t>1. Staff costs – 2.3 Travel costs &amp; Costs of stay – 4. Equipment – 5. Subcontracting; these tables must be filled in throughout the project implementation</t>
  </si>
  <si>
    <t xml:space="preserve">- "Breakdown &amp; Project funding" 
- "Breakdown Staff - Travel costs &amp; Costs of stay" </t>
  </si>
  <si>
    <t>1. "STAFF COSTS"</t>
  </si>
  <si>
    <t xml:space="preserve"> "FINAL FINANCIAL STATEMENT"</t>
  </si>
  <si>
    <t>2 - 3. "TRAVEL COSTS &amp; COSTS OF STAY"</t>
  </si>
  <si>
    <t>4. "EQUIPMENT COSTS"</t>
  </si>
  <si>
    <t>5. "SUBCONTRACTING COSTS"</t>
  </si>
  <si>
    <t xml:space="preserve"> "CO-FINANCING"</t>
  </si>
  <si>
    <t>"COSTS INCURRED &amp; 2nd PREFINANCING"</t>
  </si>
  <si>
    <t xml:space="preserve">Information to be encoded (blue coloured cells): </t>
  </si>
  <si>
    <t>Staff category</t>
  </si>
  <si>
    <t>Please note that one row has to be filled in for every single person travelling</t>
  </si>
  <si>
    <t>- No. of the partner benefitting from the equipment (to be chosen via a "drop down menu")</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</si>
  <si>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</si>
  <si>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Amount indicated on the invoice </t>
  </si>
  <si>
    <t>VAT and Taxes charged to the project?</t>
  </si>
  <si>
    <r>
      <t xml:space="preserve">Amount charged to the project 
</t>
    </r>
    <r>
      <rPr>
        <b/>
        <u/>
        <sz val="14"/>
        <rFont val="Arial Narrow"/>
        <family val="2"/>
      </rPr>
      <t>(in EUR)</t>
    </r>
  </si>
  <si>
    <t>●</t>
  </si>
  <si>
    <t>2 sheets (yellow tabs):</t>
  </si>
  <si>
    <t>4 individual "financial tables" for the respective budget headings (blue tabs):</t>
  </si>
  <si>
    <r>
      <rPr>
        <b/>
        <sz val="10"/>
        <rFont val="Arial"/>
        <family val="2"/>
      </rPr>
      <t>1 sheet "Co-financing" (purple tab)</t>
    </r>
    <r>
      <rPr>
        <sz val="10"/>
        <rFont val="Arial"/>
        <family val="2"/>
      </rPr>
      <t>: to be filled in for information only.</t>
    </r>
  </si>
  <si>
    <t>- Grant Awarded (to be encoded) - please report the budget as detailed in Annex III of the Grant Agreement or any subsequent amendments (if applicable)</t>
  </si>
  <si>
    <t>- Only for project with "Special Mobility Strand": Please fill in the cells in the section "Special Mobility Strand" following the data/information reported in the "mobility tool".</t>
  </si>
  <si>
    <t>- Staff category (to be chosen via a "drop down menu"). The value must correspond to the nature of the task and not necessarily to the role of the staff member in the organisation.</t>
  </si>
  <si>
    <t>- The total amount for staff costs is calculated automatically in column N. (number of days x unit cost)</t>
  </si>
  <si>
    <r>
      <t>- City and Country of departure (to be encoded)</t>
    </r>
    <r>
      <rPr>
        <sz val="10"/>
        <rFont val="Arial"/>
        <family val="2"/>
      </rPr>
      <t xml:space="preserve">. </t>
    </r>
  </si>
  <si>
    <r>
      <t>- City and Country of destination (to be encoded)</t>
    </r>
    <r>
      <rPr>
        <sz val="10"/>
        <rFont val="Arial"/>
        <family val="2"/>
      </rPr>
      <t xml:space="preserve">. </t>
    </r>
  </si>
  <si>
    <t>- Number of days (to be encoded). Please fill in the number of days dedicated to the activity (including travel) and for which costs of stay are claimed. Please note that if more days than the maximum calendar days between Departure date and Return date are reported, the calculation of unit costs will be automatically limited to the total calendar day's period declared.</t>
  </si>
  <si>
    <t>Please fill in exactly the name of the city and Country. This data/information is used to determine the travel distance band.</t>
  </si>
  <si>
    <t>The total amount for travel and costs of stay is calculated automatically in columns O,P and Q.</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</si>
  <si>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</si>
  <si>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 Exchange Rate used: calculated automatically following the encoding of the "Amount indicated on the invoice" and the "Amount charged to the project". The Exchange Rate used must be in line with Art. I.10.2 of the Grant Agreement and the Guidelines for the Use of the Grant (Section 3.2.4), using the inforeuro website http://ec.europa.eu/budget/inforeuro/ </t>
  </si>
  <si>
    <t xml:space="preserve">Please note that information on the co-financing must be filled in for statistical purposes only. Therefore, it will not have any impact on the amount of the final grant. </t>
  </si>
  <si>
    <r>
      <t xml:space="preserve">- Name of Partner (to be encoded) - please encode the name of each of the project Partners </t>
    </r>
    <r>
      <rPr>
        <b/>
        <sz val="10"/>
        <color theme="1"/>
        <rFont val="Arial"/>
        <family val="2"/>
      </rPr>
      <t>following the same order as in Annex IV of the Grant Agreement</t>
    </r>
  </si>
  <si>
    <t>- IBAN: Please fill in the Bank account number. Please note that the bank account indicated must be the same as the one specified in the Grant Agreement or any subsequent amendments (if applicable). In case you wish to indicate a new bank account, you need to contact the Agency and request an amendment to the Grant Agreement.</t>
  </si>
  <si>
    <t>- Name and Function</t>
  </si>
  <si>
    <t>Currency indicated on the invoice</t>
  </si>
  <si>
    <t>TOTAL (not including point B. Additional Grant for Special Mobility Strand)</t>
  </si>
  <si>
    <t>TOTAL (not including the point B. Additional Grant for Special Mobility Strand)</t>
  </si>
  <si>
    <t>- Save the file on your desktop and save it as an "Excel Macro-Enableb Wordkbook" file.</t>
  </si>
  <si>
    <t>- Go to file =&gt; option =&gt; advanced =&gt; display option for this workbook =&gt; For objects, click the "show all" option.</t>
  </si>
  <si>
    <t>- This Excel sheet is most suited to the Windows operating system using MS Office 2010.</t>
  </si>
  <si>
    <r>
      <t xml:space="preserve">- This Excel sheet is protected and pre-formatted, meaning that </t>
    </r>
    <r>
      <rPr>
        <b/>
        <sz val="10"/>
        <color theme="1"/>
        <rFont val="Arial"/>
        <family val="2"/>
      </rPr>
      <t>only the buttons and blue coloured fields are accessible for encoding data.</t>
    </r>
    <r>
      <rPr>
        <sz val="10"/>
        <color theme="1"/>
        <rFont val="Arial"/>
        <family val="2"/>
      </rPr>
      <t xml:space="preserve"> TO AVOID ANY ERROR OF CALCULATION, PLEASE DO NOT COPY/PASTE DATA FROM OTHER SOURCES (DATA MUST BE ENCODED OR SELECTED VIA THE DROPDOWN MENUS) and ensure that the data encoded is correct.</t>
    </r>
  </si>
  <si>
    <t>Please note that if one or more data/information to be filled in the blue coloured cells is missing, an error message will appear in red in the last column.</t>
  </si>
  <si>
    <r>
      <rPr>
        <b/>
        <sz val="10"/>
        <rFont val="Arial"/>
        <family val="2"/>
      </rPr>
      <t>2 summary sheets (green tabs)</t>
    </r>
    <r>
      <rPr>
        <sz val="10"/>
        <rFont val="Arial"/>
        <family val="2"/>
      </rPr>
      <t xml:space="preserve">, which are available for information only, and for monitoring the budget consumtion. These sheets are filled in automatically. No data can be encoded. </t>
    </r>
  </si>
  <si>
    <r>
      <rPr>
        <b/>
        <sz val="10"/>
        <rFont val="Arial"/>
        <family val="2"/>
      </rPr>
      <t>Important notice:</t>
    </r>
    <r>
      <rPr>
        <sz val="10"/>
        <rFont val="Arial"/>
        <family val="2"/>
      </rPr>
      <t xml:space="preserve">
</t>
    </r>
    <r>
      <rPr>
        <b/>
        <sz val="10"/>
        <rFont val="Arial"/>
        <family val="2"/>
      </rPr>
      <t>Before completing the financial tables with their respective data, you must first fill in the "Final Financial statement" sheet</t>
    </r>
    <r>
      <rPr>
        <sz val="10"/>
        <rFont val="Arial"/>
        <family val="2"/>
      </rPr>
      <t xml:space="preserve"> following the instructions below. This will allow you to complete the individual "financial tables" for each budget heading (instructions provided below). The financial information for the "Final financial statement" and the "Costs incurred &amp; 2nd Prefinancing" will be filled in automatically once the "financial tables" for each budget heading are filled in.</t>
    </r>
  </si>
  <si>
    <t>2) Monitoring the use of the grant for what concerns the disbursement of actual and unit costs, throughout project implementation. This will allow the partnership to monitor its budget consumption and the progress made in the implementation of the activities funded through unit costs.</t>
  </si>
  <si>
    <t>- From: Please encode the start date of the working period (to be encoded)</t>
  </si>
  <si>
    <t>- To: Please encode the end date of the working period (to be encoded)</t>
  </si>
  <si>
    <t xml:space="preserve">- Number of days: please encode the number of days worked for the project in the working period. Number of days declared can be lower than those of the working period (e.g. holidays during the declared period) but cannot be higher. If so, the calculation of unit costs will be automatically limited to the total calendar day's period declared. </t>
  </si>
  <si>
    <t>- Travel distance (to be encoded). Please fill in the number of kilometres from the city of departure to the city of destination using the Erasmus+ travel distance calculator: http://ec.europa.eu/education/tools/distance_en.htm. Please note that unit costs for "Travel" are calculated exclusively on the basis of this number.</t>
  </si>
  <si>
    <t>Please note that Equipment is intended exclusively for the Partner Country Higher Education Institutions (as defined in the Programme Guide) which are included in the partnership. Therefore, only costs allocated to partners from "Partner countries" can be reported. If more project partners are benefitting from the same equipment, the costs can be split into more rows and allocated to different partners.</t>
  </si>
  <si>
    <t>-  No. of the partner who paid for the subcontracting (to be chosen via a "drop down menu")</t>
  </si>
  <si>
    <t>1) Fulfilling your reporting obligations as specified under Article I.4. and in Annex V and VI of the Grant Agreement.</t>
  </si>
  <si>
    <t>-"Final financial statement", to be sent together with the Final report on implementation of the action" and other documents following the instructions specified in Annex V and VI of the Grant Agreement.</t>
  </si>
  <si>
    <t>-"Costs incurred &amp; 2nd Prefinancing", to be sent together with the "Progress report on implementation of the action" and other documents following the instructions specified in Annex V and VI of the Grant Agreement.</t>
  </si>
  <si>
    <t>Country
(to encode in the final financial statement sheet)</t>
  </si>
  <si>
    <t>Name of Partner
(to encode in the final financial statement sheet)</t>
  </si>
  <si>
    <t>Name of Partner 
benefitting from the equipment
(to encode in the final financial statement sheet)</t>
  </si>
  <si>
    <t>Name of Partner 
who paid for the subcontracting
(to encode in the final financial statement sheet)</t>
  </si>
  <si>
    <t>*** e.g.: printing course material (200 copies); renting conference premises (2 days, 100 participants); etc.</t>
  </si>
  <si>
    <t>GENERAL INSTRUCTIONS - CBHE 2016 - ANNEX VI - FINANCIAL STATEMENTS</t>
  </si>
  <si>
    <r>
      <t>This Excel file (</t>
    </r>
    <r>
      <rPr>
        <b/>
        <sz val="10"/>
        <rFont val="Arial"/>
        <family val="2"/>
      </rPr>
      <t>CBHE 2016 - ANNEX VI - FINANCIAL STATEMENTS</t>
    </r>
    <r>
      <rPr>
        <sz val="10"/>
        <rFont val="Arial"/>
        <family val="2"/>
      </rPr>
      <t xml:space="preserve">) is a tool that has to be used for:
</t>
    </r>
  </si>
  <si>
    <r>
      <t xml:space="preserve">Please note that this sheet is automatically filled in with the information provided in the sheet "Final financial statement" and in the sheets "financial tables". If the cell "Eligible for 2nd Prefinancing" (cell K16) is green, it means that you have used at least 70 % of the previous pre-financing instalment paid and that you can request the 2nd Prefinancing by ticking the box "I hereby do request the payment of the second prefinancing" (cell B86). 
Please note that the eligibility of the costs incurred (Excel file) will be assessed at Final Reporting stage (artt. II.24 and II.25 of the Grant Agreement)  Therefore, the approval of the </t>
    </r>
    <r>
      <rPr>
        <i/>
        <sz val="10"/>
        <rFont val="Arial"/>
        <family val="2"/>
      </rPr>
      <t xml:space="preserve">Progress report on the implementation of the action </t>
    </r>
    <r>
      <rPr>
        <sz val="10"/>
        <rFont val="Arial"/>
        <family val="2"/>
      </rPr>
      <t>does not automatically imply the approval of the corresponding costs included in this reporting exercise.</t>
    </r>
  </si>
  <si>
    <t>Belize</t>
  </si>
  <si>
    <t>Angola</t>
  </si>
  <si>
    <t>Antigua and Barbuda</t>
  </si>
  <si>
    <t>Bahamas</t>
  </si>
  <si>
    <t>Barbados</t>
  </si>
  <si>
    <t>Benin</t>
  </si>
  <si>
    <t>Botswana</t>
  </si>
  <si>
    <t>Burkina Faso</t>
  </si>
  <si>
    <t>Burundi</t>
  </si>
  <si>
    <t>Cameroon</t>
  </si>
  <si>
    <t>Cape Verde</t>
  </si>
  <si>
    <t>Central African Republic</t>
  </si>
  <si>
    <t>Chad</t>
  </si>
  <si>
    <t>Comoros</t>
  </si>
  <si>
    <t>Congo</t>
  </si>
  <si>
    <t>Congo - Republic of the-</t>
  </si>
  <si>
    <t>Cook Islands</t>
  </si>
  <si>
    <t>Djibouti</t>
  </si>
  <si>
    <t>Dominica</t>
  </si>
  <si>
    <t>Dominican Republic</t>
  </si>
  <si>
    <t>Equatorial Guinea</t>
  </si>
  <si>
    <t>Eritrea</t>
  </si>
  <si>
    <t>Ethiopia</t>
  </si>
  <si>
    <t>Fiji</t>
  </si>
  <si>
    <t>Gabon</t>
  </si>
  <si>
    <t>Gambia</t>
  </si>
  <si>
    <t>Ghana</t>
  </si>
  <si>
    <t>Grenada</t>
  </si>
  <si>
    <t>Guinea</t>
  </si>
  <si>
    <t>Guinea-Bissau</t>
  </si>
  <si>
    <t>Guyana</t>
  </si>
  <si>
    <t>Haiti</t>
  </si>
  <si>
    <t>Ivory Coast</t>
  </si>
  <si>
    <t>Jamaica</t>
  </si>
  <si>
    <t>Kenya</t>
  </si>
  <si>
    <t>Kiribati</t>
  </si>
  <si>
    <t>Lesotho</t>
  </si>
  <si>
    <t>Liberia</t>
  </si>
  <si>
    <t>Madagascar</t>
  </si>
  <si>
    <t>Malawi</t>
  </si>
  <si>
    <t>Mali</t>
  </si>
  <si>
    <t>Marshall Islands</t>
  </si>
  <si>
    <t>Mauritania</t>
  </si>
  <si>
    <t>Mauritius</t>
  </si>
  <si>
    <t>Micronesia - Federated States of-</t>
  </si>
  <si>
    <t>Mozambique</t>
  </si>
  <si>
    <t>Namibia</t>
  </si>
  <si>
    <t>Nauru</t>
  </si>
  <si>
    <t>Niger</t>
  </si>
  <si>
    <t>Nigeria</t>
  </si>
  <si>
    <t>Niue</t>
  </si>
  <si>
    <t>Palau</t>
  </si>
  <si>
    <t>Papua New Guinea</t>
  </si>
  <si>
    <t>Rwanda</t>
  </si>
  <si>
    <t>Saint Kitts and Nevis</t>
  </si>
  <si>
    <t>Saint Lucia</t>
  </si>
  <si>
    <t>Saint Vincent and the Grenadines</t>
  </si>
  <si>
    <t>Samoa</t>
  </si>
  <si>
    <t>Sao Tome and Principe</t>
  </si>
  <si>
    <t>Senegal</t>
  </si>
  <si>
    <t>Seychelles</t>
  </si>
  <si>
    <t>Sierra Leone</t>
  </si>
  <si>
    <t>Solomon Islands</t>
  </si>
  <si>
    <t>Somalia</t>
  </si>
  <si>
    <t>South Sudan</t>
  </si>
  <si>
    <t>Sudan</t>
  </si>
  <si>
    <t>Suriname</t>
  </si>
  <si>
    <t>Swaziland</t>
  </si>
  <si>
    <t>Tanzania</t>
  </si>
  <si>
    <t>Timor Leste - Republic of-</t>
  </si>
  <si>
    <t>Togo</t>
  </si>
  <si>
    <t>Tonga</t>
  </si>
  <si>
    <t>Trinidad and Tobago</t>
  </si>
  <si>
    <t>Tuvalu</t>
  </si>
  <si>
    <t>Uganda</t>
  </si>
  <si>
    <t>Vanuatu</t>
  </si>
  <si>
    <t>Zambia</t>
  </si>
  <si>
    <t>Zimbabwe</t>
  </si>
  <si>
    <t>Rates 2016</t>
  </si>
  <si>
    <t>ANNEX VI - STATEMENT ON THE USE OF THE PREVIOUS PRE-FINANCING INSTALMENT AND REQUEST FOR PAYMENT (SECOND PRE-FINANCING)</t>
  </si>
  <si>
    <t>ANNEX VI - STATEMENT ON THE USE OF THE PREVIOUS PRE-FINANCING INSTALMENT (in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</si>
</sst>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_ ;\-#,##0\ "/>
    <numFmt numFmtId="165" formatCode="#,##0.00_ ;\-#,##0.00\ "/>
    <numFmt numFmtId="166" formatCode="d/mm/yy;@"/>
    <numFmt numFmtId="167" formatCode="dd/mm/yy;@"/>
    <numFmt numFmtId="168" formatCode="0.00000"/>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4"/>
      <name val="Arial Narrow"/>
      <family val="2"/>
    </font>
    <font>
      <b/>
      <sz val="14"/>
      <name val="Arial Narrow"/>
      <family val="2"/>
    </font>
    <font>
      <b/>
      <sz val="11"/>
      <color theme="1"/>
      <name val="Calibri"/>
      <family val="2"/>
      <scheme val="minor"/>
    </font>
    <font>
      <sz val="14"/>
      <color rgb="FFFF0000"/>
      <name val="Arial Narrow"/>
      <family val="2"/>
    </font>
    <font>
      <b/>
      <sz val="14"/>
      <color rgb="FFFF0000"/>
      <name val="Arial Narrow"/>
      <family val="2"/>
    </font>
    <font>
      <b/>
      <sz val="14"/>
      <color theme="1"/>
      <name val="Arial Narrow"/>
      <family val="2"/>
    </font>
    <font>
      <b/>
      <sz val="18"/>
      <name val="Arial Narrow"/>
      <family val="2"/>
    </font>
    <font>
      <sz val="14"/>
      <name val="Arial"/>
      <family val="2"/>
    </font>
    <font>
      <b/>
      <u/>
      <sz val="14"/>
      <name val="Arial Narrow"/>
      <family val="2"/>
    </font>
    <font>
      <sz val="14"/>
      <color theme="1"/>
      <name val="Arial Narrow"/>
      <family val="2"/>
    </font>
    <font>
      <i/>
      <sz val="14"/>
      <name val="Arial Narrow"/>
      <family val="2"/>
    </font>
    <font>
      <u/>
      <sz val="11"/>
      <color theme="10"/>
      <name val="Calibri"/>
      <family val="2"/>
      <scheme val="minor"/>
    </font>
    <font>
      <b/>
      <sz val="12"/>
      <name val="Arial"/>
      <family val="2"/>
    </font>
    <font>
      <b/>
      <sz val="14"/>
      <color rgb="FFFF0000"/>
      <name val="Calibri"/>
      <family val="2"/>
    </font>
    <font>
      <b/>
      <i/>
      <sz val="14"/>
      <name val="Arial Narrow"/>
      <family val="2"/>
    </font>
    <font>
      <sz val="9"/>
      <name val="Arial Narrow"/>
      <family val="2"/>
    </font>
    <font>
      <b/>
      <sz val="9"/>
      <name val="Arial Narrow"/>
      <family val="2"/>
    </font>
    <font>
      <b/>
      <sz val="14"/>
      <name val="Arial"/>
      <family val="2"/>
    </font>
    <font>
      <b/>
      <u/>
      <sz val="10"/>
      <name val="Arial"/>
      <family val="2"/>
    </font>
    <font>
      <b/>
      <sz val="10"/>
      <name val="Arial"/>
      <family val="2"/>
    </font>
    <font>
      <i/>
      <sz val="10"/>
      <name val="Arial"/>
      <family val="2"/>
    </font>
    <font>
      <b/>
      <sz val="10"/>
      <name val="Calibri"/>
      <family val="2"/>
    </font>
    <font>
      <sz val="10"/>
      <color theme="1"/>
      <name val="Arial"/>
      <family val="2"/>
    </font>
    <font>
      <b/>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00B0F0"/>
        <bgColor indexed="64"/>
      </patternFill>
    </fill>
    <fill>
      <patternFill patternType="solid">
        <fgColor theme="2" tint="-0.499984740745262"/>
        <bgColor indexed="64"/>
      </patternFill>
    </fill>
    <fill>
      <patternFill patternType="solid">
        <fgColor theme="3"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0" fontId="1" fillId="0" borderId="0" applyNumberFormat="0" applyFill="0" applyBorder="0" applyAlignment="0" applyProtection="0">
      <alignment vertical="top"/>
      <protection locked="0"/>
    </xf>
    <xf numFmtId="0" fontId="3" fillId="0" borderId="0"/>
    <xf numFmtId="0" fontId="15" fillId="0" borderId="0" applyNumberFormat="0" applyFill="0" applyBorder="0" applyAlignment="0" applyProtection="0"/>
  </cellStyleXfs>
  <cellXfs count="274">
    <xf numFmtId="0" fontId="0" fillId="0" borderId="0" xfId="0"/>
    <xf numFmtId="0" fontId="0" fillId="0" borderId="0" xfId="0" applyFont="1" applyProtection="1"/>
    <xf numFmtId="0" fontId="0" fillId="0" borderId="1" xfId="0" applyFont="1" applyBorder="1" applyProtection="1"/>
    <xf numFmtId="0" fontId="0" fillId="0" borderId="0" xfId="0" applyFont="1" applyBorder="1" applyProtection="1"/>
    <xf numFmtId="0" fontId="0" fillId="0" borderId="0" xfId="0" applyFont="1" applyFill="1" applyBorder="1" applyProtection="1"/>
    <xf numFmtId="0" fontId="4" fillId="0" borderId="0" xfId="0" applyFont="1" applyFill="1" applyBorder="1" applyAlignment="1" applyProtection="1"/>
    <xf numFmtId="0" fontId="7" fillId="0" borderId="0" xfId="0" applyFont="1" applyFill="1" applyBorder="1" applyAlignment="1" applyProtection="1">
      <alignment vertical="center"/>
    </xf>
    <xf numFmtId="0" fontId="4" fillId="0" borderId="0" xfId="0" applyFont="1" applyAlignment="1" applyProtection="1"/>
    <xf numFmtId="0" fontId="5" fillId="0" borderId="0" xfId="0" applyFont="1" applyFill="1" applyBorder="1" applyAlignment="1" applyProtection="1"/>
    <xf numFmtId="0" fontId="5" fillId="0" borderId="3" xfId="0" applyFont="1" applyFill="1" applyBorder="1" applyAlignment="1" applyProtection="1"/>
    <xf numFmtId="0" fontId="5" fillId="0" borderId="6" xfId="0" applyFont="1" applyFill="1" applyBorder="1" applyAlignment="1" applyProtection="1"/>
    <xf numFmtId="0" fontId="5" fillId="0" borderId="1" xfId="0" applyNumberFormat="1" applyFont="1" applyFill="1" applyBorder="1" applyAlignment="1" applyProtection="1">
      <alignment horizontal="left" vertical="center"/>
    </xf>
    <xf numFmtId="43" fontId="4" fillId="0" borderId="1" xfId="0" applyNumberFormat="1" applyFont="1" applyFill="1" applyBorder="1" applyAlignment="1" applyProtection="1">
      <alignment horizontal="right" vertical="center"/>
    </xf>
    <xf numFmtId="43" fontId="5" fillId="2" borderId="1" xfId="0" applyNumberFormat="1" applyFont="1" applyFill="1" applyBorder="1" applyAlignment="1" applyProtection="1">
      <alignment horizontal="right" vertical="center"/>
    </xf>
    <xf numFmtId="43" fontId="5" fillId="4" borderId="1" xfId="0" applyNumberFormat="1" applyFont="1" applyFill="1" applyBorder="1" applyAlignment="1" applyProtection="1">
      <alignment horizontal="right" vertical="center"/>
    </xf>
    <xf numFmtId="0" fontId="4" fillId="0" borderId="3" xfId="0" applyFont="1" applyFill="1" applyBorder="1" applyAlignment="1" applyProtection="1"/>
    <xf numFmtId="0" fontId="4" fillId="0" borderId="6" xfId="0" applyFont="1" applyFill="1" applyBorder="1" applyAlignment="1" applyProtection="1"/>
    <xf numFmtId="0" fontId="4" fillId="0" borderId="7" xfId="0" applyFont="1" applyFill="1" applyBorder="1" applyAlignment="1" applyProtection="1"/>
    <xf numFmtId="0" fontId="4" fillId="0" borderId="5" xfId="0" applyFont="1" applyFill="1" applyBorder="1" applyAlignment="1" applyProtection="1"/>
    <xf numFmtId="0" fontId="4" fillId="0" borderId="9" xfId="0" applyFont="1" applyFill="1" applyBorder="1" applyAlignment="1" applyProtection="1"/>
    <xf numFmtId="0" fontId="5" fillId="0" borderId="9" xfId="0" applyFont="1" applyFill="1" applyBorder="1" applyAlignment="1" applyProtection="1"/>
    <xf numFmtId="0" fontId="5" fillId="0" borderId="7" xfId="0" applyFont="1" applyFill="1" applyBorder="1" applyAlignment="1" applyProtection="1"/>
    <xf numFmtId="0" fontId="5" fillId="0" borderId="5" xfId="0" applyFont="1" applyFill="1" applyBorder="1" applyAlignment="1" applyProtection="1"/>
    <xf numFmtId="0" fontId="14" fillId="0" borderId="0" xfId="0" applyFont="1" applyAlignment="1" applyProtection="1"/>
    <xf numFmtId="0" fontId="0" fillId="0" borderId="1" xfId="0" applyFont="1" applyBorder="1" applyAlignment="1" applyProtection="1">
      <alignment horizontal="left" vertical="center"/>
    </xf>
    <xf numFmtId="0" fontId="4" fillId="3"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4" fontId="5" fillId="2" borderId="1" xfId="0" applyNumberFormat="1" applyFont="1" applyFill="1" applyBorder="1" applyAlignment="1" applyProtection="1">
      <alignment horizontal="right" vertical="center" indent="1"/>
    </xf>
    <xf numFmtId="164" fontId="4" fillId="3"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5" fillId="0" borderId="3" xfId="0" applyFont="1" applyFill="1" applyBorder="1" applyAlignment="1" applyProtection="1">
      <alignment horizontal="center"/>
    </xf>
    <xf numFmtId="0" fontId="5" fillId="0" borderId="6"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6" fillId="2"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4" borderId="1" xfId="0" applyFont="1" applyFill="1" applyBorder="1" applyProtection="1"/>
    <xf numFmtId="4" fontId="0" fillId="4" borderId="1" xfId="0" applyNumberFormat="1" applyFont="1" applyFill="1" applyBorder="1" applyProtection="1"/>
    <xf numFmtId="0" fontId="0" fillId="4" borderId="0" xfId="0" applyFont="1" applyFill="1" applyBorder="1" applyProtection="1"/>
    <xf numFmtId="0" fontId="0" fillId="0" borderId="0" xfId="0" applyFont="1" applyFill="1" applyProtection="1"/>
    <xf numFmtId="0" fontId="0" fillId="5" borderId="1" xfId="0" applyFont="1" applyFill="1" applyBorder="1" applyAlignment="1" applyProtection="1">
      <alignment horizontal="center" vertical="center"/>
    </xf>
    <xf numFmtId="0" fontId="0" fillId="5" borderId="1" xfId="0" applyFont="1" applyFill="1" applyBorder="1" applyProtection="1"/>
    <xf numFmtId="4" fontId="0" fillId="5" borderId="1" xfId="0" applyNumberFormat="1" applyFont="1" applyFill="1" applyBorder="1" applyProtection="1"/>
    <xf numFmtId="0" fontId="0" fillId="6" borderId="1" xfId="0" applyFont="1" applyFill="1" applyBorder="1" applyAlignment="1" applyProtection="1">
      <alignment horizontal="center" vertical="center"/>
    </xf>
    <xf numFmtId="0" fontId="0" fillId="6" borderId="1" xfId="0" applyFont="1" applyFill="1" applyBorder="1" applyProtection="1"/>
    <xf numFmtId="4" fontId="0" fillId="6" borderId="1" xfId="0" applyNumberFormat="1" applyFont="1" applyFill="1" applyBorder="1" applyProtection="1"/>
    <xf numFmtId="0" fontId="0" fillId="7" borderId="1" xfId="0" applyFont="1" applyFill="1" applyBorder="1" applyAlignment="1" applyProtection="1">
      <alignment horizontal="center" vertical="center"/>
    </xf>
    <xf numFmtId="0" fontId="0" fillId="7" borderId="1" xfId="0" applyFont="1" applyFill="1" applyBorder="1" applyProtection="1"/>
    <xf numFmtId="4" fontId="0" fillId="7" borderId="1" xfId="0" applyNumberFormat="1" applyFont="1" applyFill="1" applyBorder="1" applyProtection="1"/>
    <xf numFmtId="0" fontId="0" fillId="8" borderId="1" xfId="0" applyFont="1" applyFill="1" applyBorder="1" applyAlignment="1" applyProtection="1">
      <alignment horizontal="center" vertical="center"/>
    </xf>
    <xf numFmtId="0" fontId="0" fillId="8" borderId="1" xfId="0" applyFont="1" applyFill="1" applyBorder="1" applyProtection="1"/>
    <xf numFmtId="4" fontId="0" fillId="8" borderId="1" xfId="0" applyNumberFormat="1" applyFont="1" applyFill="1" applyBorder="1" applyProtection="1"/>
    <xf numFmtId="0" fontId="0" fillId="9" borderId="1" xfId="0" applyFont="1" applyFill="1" applyBorder="1" applyAlignment="1" applyProtection="1">
      <alignment horizontal="center" vertical="center"/>
    </xf>
    <xf numFmtId="0" fontId="0" fillId="9" borderId="1" xfId="0" applyFont="1" applyFill="1" applyBorder="1" applyProtection="1"/>
    <xf numFmtId="4" fontId="0" fillId="9" borderId="1" xfId="0" applyNumberFormat="1" applyFont="1" applyFill="1" applyBorder="1" applyProtection="1"/>
    <xf numFmtId="0" fontId="0" fillId="10" borderId="1" xfId="0" applyFont="1" applyFill="1" applyBorder="1" applyAlignment="1" applyProtection="1">
      <alignment horizontal="center" vertical="center"/>
    </xf>
    <xf numFmtId="0" fontId="0" fillId="10" borderId="1" xfId="0" applyFont="1" applyFill="1" applyBorder="1" applyProtection="1"/>
    <xf numFmtId="4" fontId="0" fillId="10" borderId="1" xfId="0" applyNumberFormat="1" applyFont="1" applyFill="1" applyBorder="1" applyProtection="1"/>
    <xf numFmtId="0" fontId="0" fillId="11" borderId="1" xfId="0" applyFont="1" applyFill="1" applyBorder="1" applyAlignment="1" applyProtection="1">
      <alignment horizontal="center" vertical="center"/>
    </xf>
    <xf numFmtId="0" fontId="0" fillId="11" borderId="1" xfId="0" applyFont="1" applyFill="1" applyBorder="1" applyProtection="1"/>
    <xf numFmtId="4" fontId="0" fillId="11" borderId="1" xfId="0" applyNumberFormat="1" applyFont="1" applyFill="1" applyBorder="1" applyProtection="1"/>
    <xf numFmtId="0" fontId="4" fillId="0" borderId="0" xfId="0" applyFont="1" applyFill="1" applyBorder="1" applyAlignment="1" applyProtection="1">
      <alignment horizontal="center" vertical="center"/>
    </xf>
    <xf numFmtId="43" fontId="4" fillId="0" borderId="1" xfId="0" applyNumberFormat="1" applyFont="1" applyFill="1" applyBorder="1" applyAlignment="1" applyProtection="1">
      <alignment horizontal="right" vertical="center" indent="2"/>
    </xf>
    <xf numFmtId="43" fontId="5" fillId="2" borderId="1" xfId="0" applyNumberFormat="1" applyFont="1" applyFill="1" applyBorder="1" applyAlignment="1" applyProtection="1">
      <alignment horizontal="right" vertical="center" indent="2"/>
    </xf>
    <xf numFmtId="43" fontId="5" fillId="4" borderId="1" xfId="0" applyNumberFormat="1" applyFont="1" applyFill="1" applyBorder="1" applyAlignment="1" applyProtection="1">
      <alignment horizontal="right" vertical="center" indent="2"/>
    </xf>
    <xf numFmtId="0" fontId="4" fillId="0" borderId="1" xfId="0" applyNumberFormat="1" applyFont="1" applyFill="1" applyBorder="1" applyAlignment="1" applyProtection="1">
      <alignment horizontal="left" vertic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vertical="center"/>
    </xf>
    <xf numFmtId="165" fontId="4" fillId="0" borderId="1" xfId="0" applyNumberFormat="1" applyFont="1" applyFill="1" applyBorder="1" applyAlignment="1" applyProtection="1">
      <alignment horizontal="right" vertical="center" wrapText="1" indent="1"/>
    </xf>
    <xf numFmtId="0" fontId="8" fillId="0" borderId="0" xfId="0" applyFont="1" applyAlignment="1" applyProtection="1">
      <alignment vertical="center"/>
    </xf>
    <xf numFmtId="43" fontId="5" fillId="2" borderId="13" xfId="0" applyNumberFormat="1" applyFont="1" applyFill="1" applyBorder="1" applyAlignment="1" applyProtection="1">
      <alignment horizontal="right" vertical="center" indent="2"/>
    </xf>
    <xf numFmtId="165" fontId="4" fillId="3" borderId="1" xfId="0" applyNumberFormat="1" applyFont="1" applyFill="1" applyBorder="1" applyAlignment="1" applyProtection="1">
      <alignment horizontal="right" vertical="center" wrapText="1" indent="1"/>
      <protection locked="0"/>
    </xf>
    <xf numFmtId="10" fontId="5" fillId="0" borderId="0" xfId="0" applyNumberFormat="1" applyFont="1" applyFill="1" applyBorder="1" applyAlignment="1" applyProtection="1">
      <alignment horizontal="center" vertical="center"/>
    </xf>
    <xf numFmtId="10" fontId="5" fillId="0" borderId="6"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8" fillId="0" borderId="5" xfId="0" applyFont="1" applyFill="1" applyBorder="1" applyAlignment="1" applyProtection="1">
      <alignment vertical="center"/>
    </xf>
    <xf numFmtId="10" fontId="9" fillId="0" borderId="0" xfId="0" applyNumberFormat="1" applyFont="1" applyFill="1" applyBorder="1" applyAlignment="1" applyProtection="1">
      <alignment horizontal="center" vertical="center"/>
    </xf>
    <xf numFmtId="0" fontId="5" fillId="2" borderId="1" xfId="2" applyFont="1" applyFill="1" applyBorder="1" applyAlignment="1" applyProtection="1">
      <alignment horizontal="center" vertical="center" wrapText="1"/>
    </xf>
    <xf numFmtId="0" fontId="12" fillId="2" borderId="1" xfId="2" applyFont="1" applyFill="1" applyBorder="1" applyAlignment="1" applyProtection="1">
      <alignment horizontal="center" vertical="center" wrapText="1"/>
    </xf>
    <xf numFmtId="164" fontId="4" fillId="0" borderId="1" xfId="0" applyNumberFormat="1" applyFont="1" applyFill="1" applyBorder="1" applyAlignment="1" applyProtection="1">
      <alignment horizontal="right" vertical="center" wrapText="1" indent="1"/>
    </xf>
    <xf numFmtId="165" fontId="4" fillId="2" borderId="1" xfId="0" applyNumberFormat="1" applyFont="1" applyFill="1" applyBorder="1" applyAlignment="1" applyProtection="1">
      <alignment horizontal="right" vertical="center" wrapText="1" indent="1"/>
    </xf>
    <xf numFmtId="14" fontId="4" fillId="3" borderId="1" xfId="0" applyNumberFormat="1" applyFont="1" applyFill="1" applyBorder="1" applyAlignment="1" applyProtection="1">
      <alignment horizontal="center" vertical="center" wrapText="1"/>
      <protection locked="0"/>
    </xf>
    <xf numFmtId="3" fontId="13" fillId="3" borderId="1"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pplyProtection="1">
      <alignment horizontal="right" vertical="center" wrapText="1" indent="1"/>
      <protection locked="0"/>
    </xf>
    <xf numFmtId="0" fontId="4" fillId="0" borderId="0" xfId="0" applyFont="1" applyBorder="1" applyAlignment="1" applyProtection="1"/>
    <xf numFmtId="0" fontId="5" fillId="0" borderId="0" xfId="0" applyFont="1" applyAlignment="1" applyProtection="1"/>
    <xf numFmtId="0" fontId="5" fillId="0" borderId="0" xfId="0" applyFont="1" applyBorder="1" applyAlignment="1" applyProtection="1"/>
    <xf numFmtId="0" fontId="4" fillId="0" borderId="0" xfId="0" applyFont="1" applyBorder="1" applyAlignment="1" applyProtection="1">
      <alignment horizontal="center"/>
    </xf>
    <xf numFmtId="0" fontId="4" fillId="0" borderId="0" xfId="0" applyFont="1" applyFill="1" applyAlignment="1" applyProtection="1"/>
    <xf numFmtId="3" fontId="5" fillId="2" borderId="12" xfId="0" applyNumberFormat="1" applyFont="1" applyFill="1" applyBorder="1" applyAlignment="1" applyProtection="1">
      <alignment horizontal="center" vertical="center"/>
    </xf>
    <xf numFmtId="10" fontId="5" fillId="0" borderId="7" xfId="0" applyNumberFormat="1" applyFont="1" applyFill="1" applyBorder="1" applyAlignment="1" applyProtection="1">
      <alignment horizontal="center" vertical="center"/>
    </xf>
    <xf numFmtId="3" fontId="5" fillId="4" borderId="1"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right" vertical="center"/>
    </xf>
    <xf numFmtId="43" fontId="5" fillId="2" borderId="1" xfId="1" applyNumberFormat="1" applyFont="1" applyFill="1" applyBorder="1" applyAlignment="1" applyProtection="1">
      <alignment horizontal="right" vertical="center"/>
    </xf>
    <xf numFmtId="43" fontId="4" fillId="4" borderId="1" xfId="0" applyNumberFormat="1" applyFont="1" applyFill="1" applyBorder="1" applyAlignment="1" applyProtection="1">
      <alignment horizontal="right" vertical="center"/>
    </xf>
    <xf numFmtId="0" fontId="5" fillId="2" borderId="1" xfId="0" applyFont="1" applyFill="1" applyBorder="1" applyAlignment="1" applyProtection="1">
      <alignment horizontal="right" vertical="center" indent="1"/>
    </xf>
    <xf numFmtId="0" fontId="4" fillId="0" borderId="15" xfId="0" applyFont="1" applyFill="1" applyBorder="1" applyAlignment="1" applyProtection="1"/>
    <xf numFmtId="0" fontId="4" fillId="0" borderId="8" xfId="0" applyFont="1" applyFill="1" applyBorder="1" applyAlignment="1" applyProtection="1"/>
    <xf numFmtId="0" fontId="9" fillId="0" borderId="0" xfId="0" applyFont="1" applyFill="1" applyBorder="1" applyAlignment="1" applyProtection="1">
      <alignment vertical="center"/>
    </xf>
    <xf numFmtId="0" fontId="5" fillId="0" borderId="0" xfId="0" applyNumberFormat="1" applyFont="1" applyFill="1" applyBorder="1" applyAlignment="1" applyProtection="1">
      <alignment vertical="center"/>
    </xf>
    <xf numFmtId="10" fontId="9" fillId="0" borderId="0" xfId="0" applyNumberFormat="1" applyFont="1" applyFill="1" applyBorder="1" applyAlignment="1" applyProtection="1">
      <alignment vertical="center"/>
    </xf>
    <xf numFmtId="0" fontId="19" fillId="0" borderId="4" xfId="0" applyFont="1" applyBorder="1" applyProtection="1"/>
    <xf numFmtId="0" fontId="19" fillId="0" borderId="15" xfId="0" applyFont="1" applyBorder="1" applyAlignment="1" applyProtection="1"/>
    <xf numFmtId="0" fontId="18" fillId="0" borderId="1" xfId="0" applyFont="1" applyBorder="1" applyAlignment="1" applyProtection="1">
      <alignment horizontal="center" vertical="center"/>
    </xf>
    <xf numFmtId="0" fontId="19" fillId="0" borderId="5" xfId="0" applyFont="1" applyBorder="1" applyProtection="1"/>
    <xf numFmtId="0" fontId="20" fillId="0" borderId="0" xfId="0" applyFont="1" applyBorder="1" applyAlignment="1" applyProtection="1"/>
    <xf numFmtId="0" fontId="4" fillId="0" borderId="0" xfId="0" applyFont="1" applyBorder="1" applyAlignment="1" applyProtection="1">
      <alignment vertical="center"/>
    </xf>
    <xf numFmtId="0" fontId="4" fillId="0" borderId="0" xfId="0" applyFont="1" applyBorder="1" applyProtection="1"/>
    <xf numFmtId="0" fontId="19" fillId="0" borderId="5" xfId="0" applyFont="1" applyFill="1" applyBorder="1" applyAlignment="1" applyProtection="1">
      <alignment vertical="center"/>
    </xf>
    <xf numFmtId="0" fontId="5" fillId="0" borderId="6" xfId="0" applyFont="1" applyBorder="1" applyAlignment="1" applyProtection="1">
      <alignment horizontal="center" vertical="center"/>
    </xf>
    <xf numFmtId="0" fontId="4" fillId="0" borderId="6" xfId="0" applyFont="1" applyBorder="1" applyAlignment="1" applyProtection="1">
      <alignment vertical="center"/>
    </xf>
    <xf numFmtId="0" fontId="5" fillId="0" borderId="6" xfId="0" applyFont="1" applyBorder="1" applyAlignment="1" applyProtection="1">
      <alignment horizontal="center"/>
    </xf>
    <xf numFmtId="166" fontId="4" fillId="0" borderId="6" xfId="0" applyNumberFormat="1" applyFont="1" applyFill="1" applyBorder="1" applyAlignment="1" applyProtection="1">
      <alignment horizontal="center" vertical="center"/>
    </xf>
    <xf numFmtId="0" fontId="4" fillId="0" borderId="6" xfId="0" applyFont="1" applyBorder="1" applyProtection="1"/>
    <xf numFmtId="0" fontId="19" fillId="0" borderId="0" xfId="0" applyFont="1" applyBorder="1" applyProtection="1"/>
    <xf numFmtId="0" fontId="5" fillId="0" borderId="0" xfId="0" applyFont="1" applyBorder="1" applyProtection="1"/>
    <xf numFmtId="0" fontId="19" fillId="0" borderId="0" xfId="0" applyFont="1" applyBorder="1" applyAlignment="1" applyProtection="1"/>
    <xf numFmtId="0" fontId="18" fillId="0" borderId="0" xfId="0" applyFont="1" applyBorder="1" applyAlignment="1" applyProtection="1">
      <alignment vertical="center"/>
    </xf>
    <xf numFmtId="0" fontId="19" fillId="0" borderId="5" xfId="0" applyFont="1" applyBorder="1" applyAlignment="1" applyProtection="1">
      <alignment vertical="center"/>
    </xf>
    <xf numFmtId="0" fontId="4" fillId="0" borderId="0" xfId="0" applyFont="1" applyFill="1" applyBorder="1" applyAlignment="1" applyProtection="1">
      <alignment horizontal="left"/>
    </xf>
    <xf numFmtId="43" fontId="4" fillId="0" borderId="1" xfId="1" applyNumberFormat="1" applyFont="1" applyFill="1" applyBorder="1" applyAlignment="1" applyProtection="1">
      <alignment horizontal="right" vertical="center" wrapText="1" indent="1"/>
    </xf>
    <xf numFmtId="4" fontId="4" fillId="0" borderId="1" xfId="0" applyNumberFormat="1" applyFont="1" applyFill="1" applyBorder="1" applyAlignment="1" applyProtection="1">
      <alignment horizontal="right" vertical="center" wrapText="1" indent="1"/>
    </xf>
    <xf numFmtId="4" fontId="4" fillId="0" borderId="1" xfId="1" applyNumberFormat="1" applyFont="1" applyFill="1" applyBorder="1" applyAlignment="1" applyProtection="1">
      <alignment horizontal="right" vertical="center" wrapText="1" indent="1"/>
    </xf>
    <xf numFmtId="49" fontId="3" fillId="0" borderId="0" xfId="3" applyNumberFormat="1" applyProtection="1"/>
    <xf numFmtId="49" fontId="3" fillId="0" borderId="4" xfId="3" applyNumberFormat="1" applyBorder="1" applyProtection="1"/>
    <xf numFmtId="49" fontId="21" fillId="0" borderId="15" xfId="3" applyNumberFormat="1" applyFont="1" applyFill="1" applyBorder="1" applyAlignment="1" applyProtection="1">
      <alignment horizontal="center" vertical="center"/>
    </xf>
    <xf numFmtId="49" fontId="3" fillId="0" borderId="8" xfId="3" applyNumberFormat="1" applyBorder="1" applyProtection="1"/>
    <xf numFmtId="49" fontId="3" fillId="0" borderId="0" xfId="3" applyNumberFormat="1" applyBorder="1" applyProtection="1"/>
    <xf numFmtId="49" fontId="3" fillId="0" borderId="5" xfId="3" applyNumberFormat="1" applyBorder="1" applyProtection="1"/>
    <xf numFmtId="49" fontId="3" fillId="0" borderId="0" xfId="3" applyNumberFormat="1" applyFont="1" applyBorder="1" applyAlignment="1" applyProtection="1">
      <alignment horizontal="justify" vertical="center" wrapText="1"/>
    </xf>
    <xf numFmtId="49" fontId="3" fillId="0" borderId="9" xfId="3" applyNumberFormat="1" applyBorder="1" applyProtection="1"/>
    <xf numFmtId="49" fontId="22" fillId="0" borderId="0" xfId="3" applyNumberFormat="1" applyFont="1" applyBorder="1" applyAlignment="1" applyProtection="1">
      <alignment horizontal="justify" vertical="center" wrapText="1"/>
    </xf>
    <xf numFmtId="49" fontId="3" fillId="0" borderId="3" xfId="3" applyNumberFormat="1" applyBorder="1" applyProtection="1"/>
    <xf numFmtId="49" fontId="3" fillId="0" borderId="6" xfId="3" applyNumberFormat="1" applyFont="1" applyBorder="1" applyAlignment="1" applyProtection="1">
      <alignment horizontal="justify" vertical="center" wrapText="1"/>
    </xf>
    <xf numFmtId="49" fontId="3" fillId="0" borderId="7" xfId="3" applyNumberFormat="1" applyBorder="1" applyProtection="1"/>
    <xf numFmtId="4" fontId="4" fillId="3" borderId="1" xfId="0" applyNumberFormat="1" applyFont="1" applyFill="1" applyBorder="1" applyAlignment="1" applyProtection="1">
      <alignment horizontal="right" vertical="center" wrapText="1" indent="1"/>
      <protection locked="0"/>
    </xf>
    <xf numFmtId="0" fontId="4" fillId="3" borderId="1" xfId="0" applyNumberFormat="1" applyFont="1" applyFill="1" applyBorder="1" applyAlignment="1" applyProtection="1">
      <alignment horizontal="left" vertical="center" wrapText="1" indent="1"/>
      <protection locked="0"/>
    </xf>
    <xf numFmtId="168" fontId="4" fillId="0" borderId="1" xfId="0" applyNumberFormat="1" applyFont="1" applyFill="1" applyBorder="1" applyAlignment="1" applyProtection="1">
      <alignment horizontal="right" vertical="center" wrapText="1" indent="1"/>
    </xf>
    <xf numFmtId="0" fontId="4" fillId="0" borderId="1" xfId="0" applyNumberFormat="1" applyFont="1" applyFill="1" applyBorder="1" applyAlignment="1" applyProtection="1">
      <alignment horizontal="left" vertical="center" wrapText="1" indent="1"/>
    </xf>
    <xf numFmtId="0" fontId="13" fillId="3" borderId="1" xfId="0" applyNumberFormat="1" applyFont="1" applyFill="1" applyBorder="1" applyAlignment="1" applyProtection="1">
      <alignment horizontal="left" vertical="center" wrapText="1" indent="1"/>
      <protection locked="0"/>
    </xf>
    <xf numFmtId="14" fontId="4" fillId="3" borderId="1" xfId="0" applyNumberFormat="1" applyFont="1" applyFill="1" applyBorder="1" applyAlignment="1" applyProtection="1">
      <alignment horizontal="left" vertical="center" wrapText="1" indent="1"/>
      <protection locked="0"/>
    </xf>
    <xf numFmtId="0" fontId="4" fillId="12" borderId="1" xfId="0" applyNumberFormat="1" applyFont="1" applyFill="1" applyBorder="1" applyAlignment="1" applyProtection="1">
      <alignment horizontal="left" vertical="center" wrapText="1" indent="1"/>
      <protection locked="0"/>
    </xf>
    <xf numFmtId="49" fontId="3" fillId="0" borderId="15" xfId="3" applyNumberFormat="1" applyFont="1" applyBorder="1" applyAlignment="1" applyProtection="1">
      <alignment horizontal="justify" vertical="center" wrapText="1"/>
    </xf>
    <xf numFmtId="49" fontId="3" fillId="0" borderId="6" xfId="3" applyNumberFormat="1" applyFont="1" applyBorder="1" applyAlignment="1" applyProtection="1">
      <alignment horizontal="justify" vertical="justify" wrapText="1"/>
    </xf>
    <xf numFmtId="49" fontId="21" fillId="0" borderId="4" xfId="3" applyNumberFormat="1" applyFont="1" applyFill="1" applyBorder="1" applyAlignment="1" applyProtection="1">
      <alignment vertical="center"/>
    </xf>
    <xf numFmtId="49" fontId="21" fillId="0" borderId="8" xfId="3" applyNumberFormat="1" applyFont="1" applyFill="1" applyBorder="1" applyAlignment="1" applyProtection="1">
      <alignment vertical="center"/>
    </xf>
    <xf numFmtId="49" fontId="3" fillId="0" borderId="0" xfId="3" applyNumberFormat="1" applyFill="1" applyBorder="1" applyProtection="1"/>
    <xf numFmtId="49" fontId="3" fillId="0" borderId="3" xfId="3" applyNumberFormat="1" applyFill="1" applyBorder="1" applyProtection="1"/>
    <xf numFmtId="49" fontId="3" fillId="0" borderId="6" xfId="3" applyNumberFormat="1" applyFont="1" applyFill="1" applyBorder="1" applyAlignment="1" applyProtection="1">
      <alignment horizontal="justify" vertical="center" wrapText="1"/>
    </xf>
    <xf numFmtId="49" fontId="3" fillId="0" borderId="7" xfId="3" applyNumberFormat="1" applyFill="1" applyBorder="1" applyProtection="1"/>
    <xf numFmtId="49" fontId="21" fillId="0" borderId="4" xfId="3" applyNumberFormat="1" applyFont="1" applyFill="1" applyBorder="1" applyAlignment="1" applyProtection="1">
      <alignment horizontal="center" vertical="center"/>
    </xf>
    <xf numFmtId="49" fontId="21" fillId="0" borderId="8" xfId="3" applyNumberFormat="1" applyFont="1" applyFill="1" applyBorder="1" applyAlignment="1" applyProtection="1">
      <alignment horizontal="center" vertical="center"/>
    </xf>
    <xf numFmtId="49" fontId="21" fillId="0" borderId="5" xfId="3" applyNumberFormat="1" applyFont="1" applyFill="1" applyBorder="1" applyAlignment="1" applyProtection="1">
      <alignment horizontal="center" vertical="center"/>
    </xf>
    <xf numFmtId="49" fontId="21" fillId="0" borderId="9" xfId="3" applyNumberFormat="1" applyFont="1" applyFill="1" applyBorder="1" applyAlignment="1" applyProtection="1">
      <alignment horizontal="center" vertical="center"/>
    </xf>
    <xf numFmtId="49" fontId="21" fillId="0" borderId="0" xfId="3" applyNumberFormat="1"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10" fontId="13" fillId="0" borderId="5" xfId="0" applyNumberFormat="1" applyFont="1" applyFill="1" applyBorder="1" applyAlignment="1" applyProtection="1">
      <alignment horizontal="center" vertical="center"/>
    </xf>
    <xf numFmtId="43" fontId="5" fillId="2" borderId="1" xfId="0" applyNumberFormat="1" applyFont="1" applyFill="1" applyBorder="1" applyAlignment="1" applyProtection="1">
      <alignment vertical="center"/>
    </xf>
    <xf numFmtId="43" fontId="5" fillId="2" borderId="13" xfId="0" applyNumberFormat="1" applyFont="1" applyFill="1" applyBorder="1" applyAlignment="1" applyProtection="1">
      <alignment vertical="center"/>
    </xf>
    <xf numFmtId="49" fontId="24" fillId="0" borderId="0" xfId="3" applyNumberFormat="1" applyFont="1" applyBorder="1" applyAlignment="1" applyProtection="1">
      <alignment horizontal="justify" vertical="center" wrapText="1"/>
    </xf>
    <xf numFmtId="49" fontId="23" fillId="0" borderId="0" xfId="3" applyNumberFormat="1" applyFont="1" applyBorder="1" applyAlignment="1" applyProtection="1">
      <alignment horizontal="justify" vertical="center" wrapText="1"/>
    </xf>
    <xf numFmtId="49" fontId="25" fillId="0" borderId="5" xfId="3" applyNumberFormat="1" applyFont="1" applyBorder="1" applyProtection="1"/>
    <xf numFmtId="49" fontId="25" fillId="0" borderId="5" xfId="3" applyNumberFormat="1" applyFont="1" applyBorder="1" applyAlignment="1" applyProtection="1">
      <alignment vertical="top"/>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 fontId="4" fillId="12" borderId="1" xfId="0" applyNumberFormat="1" applyFont="1" applyFill="1" applyBorder="1" applyAlignment="1" applyProtection="1">
      <alignment horizontal="right" vertical="center" indent="1"/>
      <protection locked="0"/>
    </xf>
    <xf numFmtId="0" fontId="5" fillId="2" borderId="1" xfId="0" applyFont="1" applyFill="1" applyBorder="1" applyAlignment="1" applyProtection="1">
      <alignment horizontal="center" vertical="center"/>
    </xf>
    <xf numFmtId="165"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center" vertical="center" wrapText="1"/>
    </xf>
    <xf numFmtId="0" fontId="5"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8" fontId="4" fillId="0" borderId="1" xfId="0" applyNumberFormat="1" applyFont="1" applyFill="1" applyBorder="1" applyAlignment="1" applyProtection="1">
      <alignment horizontal="right" vertical="center" wrapText="1"/>
    </xf>
    <xf numFmtId="0" fontId="4" fillId="0" borderId="0" xfId="0" applyFont="1" applyAlignment="1" applyProtection="1">
      <alignment horizontal="center" vertical="center"/>
    </xf>
    <xf numFmtId="49" fontId="21" fillId="2" borderId="4" xfId="3" applyNumberFormat="1" applyFont="1" applyFill="1" applyBorder="1" applyAlignment="1" applyProtection="1">
      <alignment horizontal="center" vertical="center"/>
    </xf>
    <xf numFmtId="49" fontId="21" fillId="2" borderId="15" xfId="3" applyNumberFormat="1" applyFont="1" applyFill="1" applyBorder="1" applyAlignment="1" applyProtection="1">
      <alignment horizontal="center" vertical="center"/>
    </xf>
    <xf numFmtId="49" fontId="21" fillId="2" borderId="8" xfId="3" applyNumberFormat="1" applyFont="1" applyFill="1" applyBorder="1" applyAlignment="1" applyProtection="1">
      <alignment horizontal="center" vertical="center"/>
    </xf>
    <xf numFmtId="49" fontId="21" fillId="2" borderId="1" xfId="3" applyNumberFormat="1" applyFont="1" applyFill="1" applyBorder="1" applyAlignment="1" applyProtection="1">
      <alignment horizontal="center" vertical="center"/>
    </xf>
    <xf numFmtId="49" fontId="21" fillId="2" borderId="10" xfId="3" applyNumberFormat="1" applyFont="1" applyFill="1" applyBorder="1" applyAlignment="1" applyProtection="1">
      <alignment horizontal="center" vertical="center"/>
    </xf>
    <xf numFmtId="0" fontId="5" fillId="0" borderId="2" xfId="0" applyFont="1" applyFill="1" applyBorder="1" applyAlignment="1" applyProtection="1">
      <alignment horizontal="left" vertical="center" indent="1"/>
    </xf>
    <xf numFmtId="0" fontId="5" fillId="0" borderId="13" xfId="0" applyFont="1" applyFill="1" applyBorder="1" applyAlignment="1" applyProtection="1">
      <alignment horizontal="left" vertical="center" indent="1"/>
    </xf>
    <xf numFmtId="166" fontId="5" fillId="0" borderId="0" xfId="0" applyNumberFormat="1" applyFont="1" applyFill="1" applyBorder="1" applyAlignment="1" applyProtection="1">
      <alignment horizontal="left" vertical="center"/>
    </xf>
    <xf numFmtId="0" fontId="0" fillId="0" borderId="0" xfId="0" applyAlignment="1" applyProtection="1">
      <alignment horizontal="left" vertical="center"/>
    </xf>
    <xf numFmtId="0" fontId="0" fillId="0" borderId="9" xfId="0" applyBorder="1" applyAlignment="1" applyProtection="1">
      <alignment horizontal="left" vertical="center"/>
    </xf>
    <xf numFmtId="0" fontId="5" fillId="2" borderId="2" xfId="0" applyNumberFormat="1" applyFont="1" applyFill="1" applyBorder="1" applyAlignment="1" applyProtection="1">
      <alignment horizontal="left" vertical="center" indent="1"/>
    </xf>
    <xf numFmtId="0" fontId="5" fillId="2" borderId="13" xfId="0" applyNumberFormat="1" applyFont="1" applyFill="1" applyBorder="1" applyAlignment="1" applyProtection="1">
      <alignment horizontal="left" vertical="center" indent="1"/>
    </xf>
    <xf numFmtId="0" fontId="5" fillId="12" borderId="1" xfId="0" applyFont="1" applyFill="1" applyBorder="1" applyAlignment="1" applyProtection="1">
      <alignment horizontal="center" vertical="center"/>
      <protection locked="0"/>
    </xf>
    <xf numFmtId="43" fontId="5" fillId="2" borderId="1" xfId="1" applyNumberFormat="1" applyFont="1" applyFill="1" applyBorder="1" applyAlignment="1" applyProtection="1">
      <alignment horizontal="right" vertical="center" wrapText="1" indent="1"/>
    </xf>
    <xf numFmtId="0" fontId="5" fillId="2" borderId="2"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12" borderId="1" xfId="0" applyFont="1" applyFill="1" applyBorder="1" applyAlignment="1" applyProtection="1">
      <alignment horizontal="right" vertical="center" indent="1"/>
      <protection locked="0"/>
    </xf>
    <xf numFmtId="4" fontId="4" fillId="12" borderId="1" xfId="0" applyNumberFormat="1" applyFont="1" applyFill="1" applyBorder="1" applyAlignment="1" applyProtection="1">
      <alignment horizontal="right" vertical="center" indent="1"/>
      <protection locked="0"/>
    </xf>
    <xf numFmtId="0" fontId="10" fillId="2" borderId="1" xfId="0" applyFont="1" applyFill="1" applyBorder="1" applyAlignment="1" applyProtection="1">
      <alignment horizontal="center" vertical="center"/>
    </xf>
    <xf numFmtId="4" fontId="13" fillId="0" borderId="1" xfId="0" applyNumberFormat="1" applyFont="1" applyFill="1" applyBorder="1" applyAlignment="1" applyProtection="1">
      <alignment horizontal="right" vertical="center" indent="1"/>
    </xf>
    <xf numFmtId="0" fontId="9" fillId="2" borderId="1" xfId="0"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indent="1"/>
    </xf>
    <xf numFmtId="0" fontId="5" fillId="0" borderId="13" xfId="0" applyFont="1" applyBorder="1" applyAlignment="1" applyProtection="1">
      <alignment horizontal="left" vertical="center" indent="1"/>
    </xf>
    <xf numFmtId="0" fontId="5" fillId="2" borderId="2" xfId="0" applyFont="1" applyFill="1" applyBorder="1" applyAlignment="1" applyProtection="1">
      <alignment horizontal="right" indent="1"/>
    </xf>
    <xf numFmtId="0" fontId="5" fillId="2" borderId="14" xfId="0" applyFont="1" applyFill="1" applyBorder="1" applyAlignment="1" applyProtection="1">
      <alignment horizontal="right" indent="1"/>
    </xf>
    <xf numFmtId="0" fontId="5" fillId="2" borderId="13" xfId="0" applyFont="1" applyFill="1" applyBorder="1" applyAlignment="1" applyProtection="1">
      <alignment horizontal="right" indent="1"/>
    </xf>
    <xf numFmtId="0" fontId="18" fillId="0" borderId="0" xfId="0" applyFont="1" applyFill="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4" fontId="4" fillId="0" borderId="1" xfId="0" applyNumberFormat="1" applyFont="1" applyBorder="1" applyAlignment="1" applyProtection="1">
      <alignment horizontal="right" vertical="center" indent="1"/>
    </xf>
    <xf numFmtId="0" fontId="5" fillId="2" borderId="1" xfId="0" applyNumberFormat="1" applyFont="1" applyFill="1" applyBorder="1" applyAlignment="1" applyProtection="1">
      <alignment horizontal="center" vertical="center"/>
    </xf>
    <xf numFmtId="4" fontId="9" fillId="2" borderId="2" xfId="0" applyNumberFormat="1" applyFont="1" applyFill="1" applyBorder="1" applyAlignment="1" applyProtection="1">
      <alignment horizontal="right" vertical="center" indent="1"/>
    </xf>
    <xf numFmtId="4" fontId="9" fillId="2" borderId="13" xfId="0" applyNumberFormat="1" applyFont="1" applyFill="1" applyBorder="1" applyAlignment="1" applyProtection="1">
      <alignment horizontal="right" vertical="center" indent="1"/>
    </xf>
    <xf numFmtId="0" fontId="5" fillId="2" borderId="1" xfId="0" applyFont="1" applyFill="1" applyBorder="1" applyAlignment="1" applyProtection="1">
      <alignment horizontal="left" vertical="center" indent="1"/>
    </xf>
    <xf numFmtId="4" fontId="4" fillId="0" borderId="2" xfId="0" applyNumberFormat="1" applyFont="1" applyFill="1" applyBorder="1" applyAlignment="1" applyProtection="1">
      <alignment horizontal="right" vertical="center" indent="1"/>
    </xf>
    <xf numFmtId="4" fontId="4" fillId="0" borderId="13" xfId="0" applyNumberFormat="1" applyFont="1" applyFill="1" applyBorder="1" applyAlignment="1" applyProtection="1">
      <alignment horizontal="right" vertical="center" indent="1"/>
    </xf>
    <xf numFmtId="0" fontId="5" fillId="2" borderId="2" xfId="0" applyFont="1" applyFill="1" applyBorder="1" applyAlignment="1" applyProtection="1">
      <alignment horizontal="left" vertical="center" indent="1"/>
    </xf>
    <xf numFmtId="0" fontId="5" fillId="2" borderId="13" xfId="0" applyFont="1" applyFill="1" applyBorder="1" applyAlignment="1" applyProtection="1">
      <alignment horizontal="left" vertical="center" indent="1"/>
    </xf>
    <xf numFmtId="4" fontId="5" fillId="2" borderId="2" xfId="0" applyNumberFormat="1" applyFont="1" applyFill="1" applyBorder="1" applyAlignment="1" applyProtection="1">
      <alignment horizontal="right" vertical="center" indent="1"/>
    </xf>
    <xf numFmtId="4" fontId="5" fillId="2" borderId="13" xfId="0" applyNumberFormat="1" applyFont="1" applyFill="1" applyBorder="1" applyAlignment="1" applyProtection="1">
      <alignment horizontal="right" vertical="center" indent="1"/>
    </xf>
    <xf numFmtId="0" fontId="5" fillId="0" borderId="1" xfId="0" applyFont="1" applyBorder="1" applyAlignment="1" applyProtection="1">
      <alignment horizontal="left" vertical="center" indent="1"/>
    </xf>
    <xf numFmtId="0" fontId="5" fillId="2" borderId="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9" fillId="2" borderId="1" xfId="0" applyFont="1" applyFill="1" applyBorder="1" applyAlignment="1" applyProtection="1">
      <alignment horizontal="left" vertical="center" indent="1"/>
    </xf>
    <xf numFmtId="10" fontId="4" fillId="0" borderId="1" xfId="0" applyNumberFormat="1" applyFont="1" applyBorder="1" applyAlignment="1" applyProtection="1">
      <alignment horizontal="right" vertical="center" indent="1"/>
    </xf>
    <xf numFmtId="4" fontId="5" fillId="13" borderId="1" xfId="0" applyNumberFormat="1" applyFont="1" applyFill="1" applyBorder="1" applyAlignment="1" applyProtection="1">
      <alignment horizontal="center" vertical="center"/>
    </xf>
    <xf numFmtId="4" fontId="13" fillId="0" borderId="4" xfId="0" applyNumberFormat="1" applyFont="1" applyFill="1" applyBorder="1" applyAlignment="1" applyProtection="1">
      <alignment horizontal="right" vertical="center" indent="1"/>
    </xf>
    <xf numFmtId="4" fontId="13" fillId="0" borderId="8" xfId="0" applyNumberFormat="1" applyFont="1" applyFill="1" applyBorder="1" applyAlignment="1" applyProtection="1">
      <alignment horizontal="right" vertical="center" indent="1"/>
    </xf>
    <xf numFmtId="4" fontId="13" fillId="0" borderId="3" xfId="0" applyNumberFormat="1" applyFont="1" applyFill="1" applyBorder="1" applyAlignment="1" applyProtection="1">
      <alignment horizontal="right" vertical="center" indent="1"/>
    </xf>
    <xf numFmtId="4" fontId="13" fillId="0" borderId="7" xfId="0" applyNumberFormat="1" applyFont="1" applyFill="1" applyBorder="1" applyAlignment="1" applyProtection="1">
      <alignment horizontal="right" vertical="center" indent="1"/>
    </xf>
    <xf numFmtId="0" fontId="4" fillId="0" borderId="1" xfId="0" applyFont="1" applyFill="1" applyBorder="1" applyAlignment="1" applyProtection="1">
      <alignment horizontal="right" vertical="center" indent="1"/>
    </xf>
    <xf numFmtId="0" fontId="5" fillId="0" borderId="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10" fontId="10" fillId="2" borderId="2" xfId="0" applyNumberFormat="1" applyFont="1" applyFill="1" applyBorder="1" applyAlignment="1" applyProtection="1">
      <alignment horizontal="center" vertical="center"/>
    </xf>
    <xf numFmtId="10" fontId="10" fillId="2" borderId="14" xfId="0" applyNumberFormat="1" applyFont="1" applyFill="1" applyBorder="1" applyAlignment="1" applyProtection="1">
      <alignment horizontal="center" vertical="center"/>
    </xf>
    <xf numFmtId="10" fontId="10" fillId="2" borderId="13"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165"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10" fontId="10" fillId="2" borderId="1" xfId="0"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43" fontId="5" fillId="0" borderId="5" xfId="0" applyNumberFormat="1" applyFont="1" applyFill="1" applyBorder="1" applyAlignment="1" applyProtection="1">
      <alignment horizontal="center" vertical="center"/>
    </xf>
    <xf numFmtId="43" fontId="4" fillId="4" borderId="10" xfId="0" applyNumberFormat="1" applyFont="1" applyFill="1" applyBorder="1" applyAlignment="1" applyProtection="1">
      <alignment horizontal="center" vertical="center"/>
    </xf>
    <xf numFmtId="43" fontId="4" fillId="4" borderId="11" xfId="0" applyNumberFormat="1" applyFont="1" applyFill="1" applyBorder="1" applyAlignment="1" applyProtection="1">
      <alignment horizontal="center" vertical="center"/>
    </xf>
    <xf numFmtId="43" fontId="4" fillId="4" borderId="12" xfId="0" applyNumberFormat="1" applyFont="1" applyFill="1" applyBorder="1" applyAlignment="1" applyProtection="1">
      <alignment horizontal="center" vertical="center"/>
    </xf>
    <xf numFmtId="43" fontId="4" fillId="4" borderId="10" xfId="0" applyNumberFormat="1" applyFont="1" applyFill="1" applyBorder="1" applyAlignment="1" applyProtection="1">
      <alignment horizontal="right" vertical="center" indent="2"/>
    </xf>
    <xf numFmtId="43" fontId="4" fillId="4" borderId="11" xfId="0" applyNumberFormat="1" applyFont="1" applyFill="1" applyBorder="1" applyAlignment="1" applyProtection="1">
      <alignment horizontal="right" vertical="center" indent="2"/>
    </xf>
    <xf numFmtId="43" fontId="4" fillId="4" borderId="12" xfId="0" applyNumberFormat="1" applyFont="1" applyFill="1" applyBorder="1" applyAlignment="1" applyProtection="1">
      <alignment horizontal="right" vertical="center" indent="2"/>
    </xf>
    <xf numFmtId="0" fontId="5" fillId="2" borderId="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0" xfId="0" applyNumberFormat="1"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43" fontId="4" fillId="0" borderId="2" xfId="0" applyNumberFormat="1" applyFont="1" applyFill="1" applyBorder="1" applyAlignment="1" applyProtection="1">
      <alignment horizontal="center" vertical="center"/>
    </xf>
    <xf numFmtId="43" fontId="4" fillId="0" borderId="13" xfId="0"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3" fontId="5" fillId="2" borderId="2" xfId="0" applyNumberFormat="1" applyFont="1" applyFill="1" applyBorder="1" applyAlignment="1" applyProtection="1">
      <alignment horizontal="center" vertical="center"/>
    </xf>
    <xf numFmtId="43" fontId="5" fillId="2" borderId="13" xfId="0" applyNumberFormat="1" applyFont="1" applyFill="1" applyBorder="1" applyAlignment="1" applyProtection="1">
      <alignment horizontal="center" vertical="center"/>
    </xf>
  </cellXfs>
  <cellStyles count="5">
    <cellStyle name="Comma" xfId="1" builtinId="3"/>
    <cellStyle name="Hyperlink" xfId="2" builtinId="8"/>
    <cellStyle name="Hyperlink 2" xfId="4"/>
    <cellStyle name="Normal" xfId="0" builtinId="0"/>
    <cellStyle name="Normal 2" xfId="3"/>
  </cellStyles>
  <dxfs count="59">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FF0000"/>
        </patternFill>
      </fill>
    </dxf>
    <dxf>
      <fill>
        <patternFill>
          <bgColor rgb="FFFF0000"/>
        </patternFill>
      </fill>
    </dxf>
    <dxf>
      <font>
        <b/>
        <i val="0"/>
        <color auto="1"/>
      </font>
      <fill>
        <patternFill>
          <bgColor rgb="FFFF0000"/>
        </patternFill>
      </fill>
      <border>
        <left style="thin">
          <color theme="1"/>
        </left>
        <right style="thin">
          <color theme="1"/>
        </right>
        <top style="thin">
          <color theme="1"/>
        </top>
        <bottom style="thin">
          <color theme="1"/>
        </bottom>
        <vertical/>
        <horizontal/>
      </border>
    </dxf>
    <dxf>
      <fill>
        <patternFill>
          <bgColor rgb="FFFFC000"/>
        </patternFill>
      </fill>
    </dxf>
    <dxf>
      <fill>
        <patternFill>
          <bgColor rgb="FFFF0000"/>
        </patternFill>
      </fill>
    </dxf>
    <dxf>
      <font>
        <b/>
        <i val="0"/>
        <color theme="1"/>
      </font>
      <fill>
        <patternFill>
          <bgColor rgb="FFFF0000"/>
        </patternFill>
      </fill>
    </dxf>
    <dxf>
      <fill>
        <patternFill>
          <bgColor rgb="FFFF0000"/>
        </patternFill>
      </fill>
    </dxf>
    <dxf>
      <fill>
        <patternFill>
          <bgColor rgb="FFFF0000"/>
        </patternFill>
      </fill>
    </dxf>
    <dxf>
      <fill>
        <patternFill>
          <bgColor rgb="FF92D050"/>
        </patternFill>
      </fill>
    </dxf>
    <dxf>
      <font>
        <b/>
        <i val="0"/>
        <color theme="1"/>
      </font>
      <fill>
        <patternFill>
          <bgColor rgb="FFFF0000"/>
        </patternFill>
      </fill>
      <border>
        <left style="thin">
          <color rgb="FFFF0000"/>
        </left>
        <right style="thin">
          <color rgb="FFFF0000"/>
        </right>
        <top style="thin">
          <color rgb="FFFF0000"/>
        </top>
        <bottom style="thin">
          <color rgb="FFFF0000"/>
        </bottom>
        <vertical/>
        <horizontal/>
      </border>
    </dxf>
    <dxf>
      <font>
        <b/>
        <i val="0"/>
        <color theme="1"/>
      </font>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14325"/>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059" y="156882"/>
          <a:ext cx="3057885" cy="8602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76225"/>
          <a:ext cx="0" cy="558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23825"/>
          <a:ext cx="3052282" cy="8703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259080</xdr:colOff>
          <xdr:row>85</xdr:row>
          <xdr:rowOff>45720</xdr:rowOff>
        </xdr:from>
        <xdr:to>
          <xdr:col>1</xdr:col>
          <xdr:colOff>487680</xdr:colOff>
          <xdr:row>85</xdr:row>
          <xdr:rowOff>259080</xdr:rowOff>
        </xdr:to>
        <xdr:sp macro="" textlink="">
          <xdr:nvSpPr>
            <xdr:cNvPr id="63489" name="Check Box 1" hidden="1">
              <a:extLst>
                <a:ext uri="{63B3BB69-23CF-44E3-9099-C40C66FF867C}">
                  <a14:compatExt spid="_x0000_s63489"/>
                </a:ext>
              </a:extLst>
            </xdr:cNvPr>
            <xdr:cNvSpPr/>
          </xdr:nvSpPr>
          <xdr:spPr bwMode="auto">
            <a:xfrm>
              <a:off x="0" y="0"/>
              <a:ext cx="0" cy="0"/>
            </a:xfrm>
            <a:prstGeom prst="rect">
              <a:avLst/>
            </a:prstGeom>
            <a:solidFill>
              <a:srgbClr val="B8CCE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225" name="Button 1" hidden="1">
              <a:extLst>
                <a:ext uri="{63B3BB69-23CF-44E3-9099-C40C66FF867C}">
                  <a14:compatExt spid="_x0000_s32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3226" name="Button 2" hidden="1">
              <a:extLst>
                <a:ext uri="{63B3BB69-23CF-44E3-9099-C40C66FF867C}">
                  <a14:compatExt spid="_x0000_s32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3231" name="Button 3" hidden="1">
              <a:extLst>
                <a:ext uri="{63B3BB69-23CF-44E3-9099-C40C66FF867C}">
                  <a14:compatExt spid="_x0000_s32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Duplicate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1</xdr:row>
          <xdr:rowOff>99060</xdr:rowOff>
        </xdr:from>
        <xdr:to>
          <xdr:col>1</xdr:col>
          <xdr:colOff>1645920</xdr:colOff>
          <xdr:row>1</xdr:row>
          <xdr:rowOff>457200</xdr:rowOff>
        </xdr:to>
        <xdr:sp macro="" textlink="">
          <xdr:nvSpPr>
            <xdr:cNvPr id="5153" name="Button 1" hidden="1">
              <a:extLst>
                <a:ext uri="{63B3BB69-23CF-44E3-9099-C40C66FF867C}">
                  <a14:compatExt spid="_x0000_s51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1722120</xdr:colOff>
          <xdr:row>1</xdr:row>
          <xdr:rowOff>99060</xdr:rowOff>
        </xdr:from>
        <xdr:to>
          <xdr:col>2</xdr:col>
          <xdr:colOff>449580</xdr:colOff>
          <xdr:row>1</xdr:row>
          <xdr:rowOff>457200</xdr:rowOff>
        </xdr:to>
        <xdr:sp macro="" textlink="">
          <xdr:nvSpPr>
            <xdr:cNvPr id="5154" name="Button 2" hidden="1">
              <a:extLst>
                <a:ext uri="{63B3BB69-23CF-44E3-9099-C40C66FF867C}">
                  <a14:compatExt spid="_x0000_s51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xdr:row>
          <xdr:rowOff>99060</xdr:rowOff>
        </xdr:from>
        <xdr:to>
          <xdr:col>3</xdr:col>
          <xdr:colOff>1379220</xdr:colOff>
          <xdr:row>1</xdr:row>
          <xdr:rowOff>457200</xdr:rowOff>
        </xdr:to>
        <xdr:sp macro="" textlink="">
          <xdr:nvSpPr>
            <xdr:cNvPr id="5158" name="Button 3" hidden="1">
              <a:extLst>
                <a:ext uri="{63B3BB69-23CF-44E3-9099-C40C66FF867C}">
                  <a14:compatExt spid="_x0000_s515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5159" name="Button 4" hidden="1">
              <a:extLst>
                <a:ext uri="{63B3BB69-23CF-44E3-9099-C40C66FF867C}">
                  <a14:compatExt spid="_x0000_s515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Distance calculator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60417" name="Button 1" hidden="1">
              <a:extLst>
                <a:ext uri="{63B3BB69-23CF-44E3-9099-C40C66FF867C}">
                  <a14:compatExt spid="_x0000_s604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60418" name="Button 2" hidden="1">
              <a:extLst>
                <a:ext uri="{63B3BB69-23CF-44E3-9099-C40C66FF867C}">
                  <a14:compatExt spid="_x0000_s6041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60427" name="Button 3" hidden="1">
              <a:extLst>
                <a:ext uri="{63B3BB69-23CF-44E3-9099-C40C66FF867C}">
                  <a14:compatExt spid="_x0000_s6042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60428" name="Button 5" hidden="1">
              <a:extLst>
                <a:ext uri="{63B3BB69-23CF-44E3-9099-C40C66FF867C}">
                  <a14:compatExt spid="_x0000_s6042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Inforeuro</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46082" name="Button 2" hidden="1">
              <a:extLst>
                <a:ext uri="{63B3BB69-23CF-44E3-9099-C40C66FF867C}">
                  <a14:compatExt spid="_x0000_s460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46091" name="Button 3" hidden="1">
              <a:extLst>
                <a:ext uri="{63B3BB69-23CF-44E3-9099-C40C66FF867C}">
                  <a14:compatExt spid="_x0000_s4609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46092" name="Button 5" hidden="1">
              <a:extLst>
                <a:ext uri="{63B3BB69-23CF-44E3-9099-C40C66FF867C}">
                  <a14:compatExt spid="_x0000_s4609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Inforeuro</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5855" name="Button 1" hidden="1">
              <a:extLst>
                <a:ext uri="{63B3BB69-23CF-44E3-9099-C40C66FF867C}">
                  <a14:compatExt spid="_x0000_s358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1</xdr:col>
          <xdr:colOff>3307080</xdr:colOff>
          <xdr:row>1</xdr:row>
          <xdr:rowOff>457200</xdr:rowOff>
        </xdr:to>
        <xdr:sp macro="" textlink="">
          <xdr:nvSpPr>
            <xdr:cNvPr id="35860" name="Button 2" hidden="1">
              <a:extLst>
                <a:ext uri="{63B3BB69-23CF-44E3-9099-C40C66FF867C}">
                  <a14:compatExt spid="_x0000_s358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3383280</xdr:colOff>
          <xdr:row>1</xdr:row>
          <xdr:rowOff>99060</xdr:rowOff>
        </xdr:from>
        <xdr:to>
          <xdr:col>2</xdr:col>
          <xdr:colOff>1379220</xdr:colOff>
          <xdr:row>1</xdr:row>
          <xdr:rowOff>457200</xdr:rowOff>
        </xdr:to>
        <xdr:sp macro="" textlink="">
          <xdr:nvSpPr>
            <xdr:cNvPr id="35866" name="Button 3" hidden="1">
              <a:extLst>
                <a:ext uri="{63B3BB69-23CF-44E3-9099-C40C66FF867C}">
                  <a14:compatExt spid="_x0000_s3586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cs typeface="Calibri"/>
                </a:rPr>
                <a:t>Duplicate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2:D137"/>
  <sheetViews>
    <sheetView showGridLines="0" tabSelected="1" zoomScaleNormal="100" zoomScaleSheetLayoutView="100" workbookViewId="0">
      <selection activeCell="B2" sqref="B2:D2"/>
    </sheetView>
  </sheetViews>
  <sheetFormatPr defaultColWidth="9.109375" defaultRowHeight="12.75" customHeight="1" x14ac:dyDescent="0.25"/>
  <cols>
    <col min="1" max="2" width="1.6640625" style="126" customWidth="1"/>
    <col min="3" max="3" width="104.109375" style="126" customWidth="1"/>
    <col min="4" max="5" width="1.6640625" style="126" customWidth="1"/>
    <col min="6" max="16384" width="9.109375" style="126"/>
  </cols>
  <sheetData>
    <row r="2" spans="2:4" ht="20.100000000000001" customHeight="1" x14ac:dyDescent="0.25">
      <c r="B2" s="190" t="s">
        <v>365</v>
      </c>
      <c r="C2" s="190"/>
      <c r="D2" s="190"/>
    </row>
    <row r="3" spans="2:4" s="130" customFormat="1" ht="5.0999999999999996" customHeight="1" x14ac:dyDescent="0.25">
      <c r="B3" s="127"/>
      <c r="C3" s="128"/>
      <c r="D3" s="129"/>
    </row>
    <row r="4" spans="2:4" s="130" customFormat="1" ht="12.75" customHeight="1" x14ac:dyDescent="0.25">
      <c r="B4" s="131"/>
      <c r="C4" s="132" t="s">
        <v>303</v>
      </c>
      <c r="D4" s="133"/>
    </row>
    <row r="5" spans="2:4" s="130" customFormat="1" ht="5.0999999999999996" customHeight="1" x14ac:dyDescent="0.25">
      <c r="B5" s="131"/>
      <c r="C5" s="132"/>
      <c r="D5" s="133"/>
    </row>
    <row r="6" spans="2:4" s="130" customFormat="1" ht="12.75" customHeight="1" x14ac:dyDescent="0.25">
      <c r="B6" s="131"/>
      <c r="C6" s="132" t="s">
        <v>343</v>
      </c>
      <c r="D6" s="133"/>
    </row>
    <row r="7" spans="2:4" s="130" customFormat="1" ht="12.75" customHeight="1" x14ac:dyDescent="0.25">
      <c r="B7" s="131"/>
      <c r="C7" s="132" t="s">
        <v>278</v>
      </c>
      <c r="D7" s="133"/>
    </row>
    <row r="8" spans="2:4" s="130" customFormat="1" ht="12.75" customHeight="1" x14ac:dyDescent="0.25">
      <c r="B8" s="131"/>
      <c r="C8" s="132" t="s">
        <v>279</v>
      </c>
      <c r="D8" s="133"/>
    </row>
    <row r="9" spans="2:4" s="130" customFormat="1" ht="12.75" customHeight="1" x14ac:dyDescent="0.25">
      <c r="B9" s="131"/>
      <c r="C9" s="132" t="s">
        <v>344</v>
      </c>
      <c r="D9" s="133"/>
    </row>
    <row r="10" spans="2:4" s="130" customFormat="1" ht="5.0999999999999996" customHeight="1" x14ac:dyDescent="0.25">
      <c r="B10" s="131"/>
      <c r="C10" s="132"/>
      <c r="D10" s="133"/>
    </row>
    <row r="11" spans="2:4" s="130" customFormat="1" ht="12.75" customHeight="1" x14ac:dyDescent="0.25">
      <c r="B11" s="131"/>
      <c r="C11" s="134" t="s">
        <v>280</v>
      </c>
      <c r="D11" s="133"/>
    </row>
    <row r="12" spans="2:4" s="130" customFormat="1" ht="12.75" customHeight="1" x14ac:dyDescent="0.25">
      <c r="B12" s="131"/>
      <c r="C12" s="132" t="s">
        <v>345</v>
      </c>
      <c r="D12" s="133"/>
    </row>
    <row r="13" spans="2:4" s="130" customFormat="1" ht="57" customHeight="1" x14ac:dyDescent="0.25">
      <c r="B13" s="131"/>
      <c r="C13" s="132" t="s">
        <v>346</v>
      </c>
      <c r="D13" s="133"/>
    </row>
    <row r="14" spans="2:4" s="130" customFormat="1" ht="5.0999999999999996" customHeight="1" x14ac:dyDescent="0.25">
      <c r="B14" s="135"/>
      <c r="C14" s="136"/>
      <c r="D14" s="137"/>
    </row>
    <row r="15" spans="2:4" s="130" customFormat="1" ht="9.9" customHeight="1" x14ac:dyDescent="0.25">
      <c r="C15" s="132"/>
    </row>
    <row r="16" spans="2:4" ht="20.100000000000001" customHeight="1" x14ac:dyDescent="0.25">
      <c r="B16" s="190" t="s">
        <v>282</v>
      </c>
      <c r="C16" s="190"/>
      <c r="D16" s="190"/>
    </row>
    <row r="17" spans="2:4" ht="5.0999999999999996" customHeight="1" x14ac:dyDescent="0.25">
      <c r="B17" s="147"/>
      <c r="C17" s="128"/>
      <c r="D17" s="148"/>
    </row>
    <row r="18" spans="2:4" s="130" customFormat="1" ht="12.75" customHeight="1" x14ac:dyDescent="0.25">
      <c r="B18" s="131"/>
      <c r="C18" s="132" t="s">
        <v>366</v>
      </c>
      <c r="D18" s="133"/>
    </row>
    <row r="19" spans="2:4" s="130" customFormat="1" ht="5.0999999999999996" customHeight="1" x14ac:dyDescent="0.25">
      <c r="B19" s="131"/>
      <c r="C19" s="132"/>
      <c r="D19" s="133"/>
    </row>
    <row r="20" spans="2:4" s="130" customFormat="1" ht="12.75" customHeight="1" x14ac:dyDescent="0.25">
      <c r="B20" s="131"/>
      <c r="C20" s="132" t="s">
        <v>357</v>
      </c>
      <c r="D20" s="133"/>
    </row>
    <row r="21" spans="2:4" s="130" customFormat="1" ht="5.0999999999999996" customHeight="1" x14ac:dyDescent="0.25">
      <c r="B21" s="131"/>
      <c r="C21" s="132"/>
      <c r="D21" s="133"/>
    </row>
    <row r="22" spans="2:4" s="130" customFormat="1" ht="39.6" x14ac:dyDescent="0.25">
      <c r="B22" s="131"/>
      <c r="C22" s="132" t="s">
        <v>350</v>
      </c>
      <c r="D22" s="133"/>
    </row>
    <row r="23" spans="2:4" s="130" customFormat="1" ht="5.0999999999999996" customHeight="1" x14ac:dyDescent="0.25">
      <c r="B23" s="131"/>
      <c r="C23" s="132"/>
      <c r="D23" s="133"/>
    </row>
    <row r="24" spans="2:4" s="130" customFormat="1" ht="12.75" customHeight="1" x14ac:dyDescent="0.25">
      <c r="B24" s="131"/>
      <c r="C24" s="132" t="s">
        <v>281</v>
      </c>
      <c r="D24" s="133"/>
    </row>
    <row r="25" spans="2:4" s="130" customFormat="1" ht="5.0999999999999996" customHeight="1" x14ac:dyDescent="0.25">
      <c r="B25" s="131"/>
      <c r="C25" s="132"/>
      <c r="D25" s="133"/>
    </row>
    <row r="26" spans="2:4" s="130" customFormat="1" ht="11.25" customHeight="1" x14ac:dyDescent="0.3">
      <c r="B26" s="164" t="s">
        <v>321</v>
      </c>
      <c r="C26" s="163" t="s">
        <v>322</v>
      </c>
      <c r="D26" s="133"/>
    </row>
    <row r="27" spans="2:4" s="130" customFormat="1" ht="26.4" x14ac:dyDescent="0.25">
      <c r="B27" s="131"/>
      <c r="C27" s="132" t="s">
        <v>358</v>
      </c>
      <c r="D27" s="133"/>
    </row>
    <row r="28" spans="2:4" s="130" customFormat="1" ht="26.4" x14ac:dyDescent="0.25">
      <c r="B28" s="131"/>
      <c r="C28" s="132" t="s">
        <v>359</v>
      </c>
      <c r="D28" s="133"/>
    </row>
    <row r="29" spans="2:4" s="130" customFormat="1" ht="7.5" customHeight="1" x14ac:dyDescent="0.25">
      <c r="B29" s="131"/>
      <c r="C29" s="132"/>
      <c r="D29" s="133"/>
    </row>
    <row r="30" spans="2:4" s="130" customFormat="1" ht="13.8" x14ac:dyDescent="0.3">
      <c r="B30" s="164" t="s">
        <v>321</v>
      </c>
      <c r="C30" s="163" t="s">
        <v>323</v>
      </c>
      <c r="D30" s="133"/>
    </row>
    <row r="31" spans="2:4" s="130" customFormat="1" ht="26.4" x14ac:dyDescent="0.25">
      <c r="B31" s="131"/>
      <c r="C31" s="132" t="s">
        <v>304</v>
      </c>
      <c r="D31" s="133"/>
    </row>
    <row r="32" spans="2:4" s="130" customFormat="1" ht="6.75" customHeight="1" x14ac:dyDescent="0.25">
      <c r="B32" s="131"/>
      <c r="C32" s="132"/>
      <c r="D32" s="133"/>
    </row>
    <row r="33" spans="2:4" s="130" customFormat="1" ht="26.4" x14ac:dyDescent="0.25">
      <c r="B33" s="131"/>
      <c r="C33" s="132" t="s">
        <v>347</v>
      </c>
      <c r="D33" s="133"/>
    </row>
    <row r="34" spans="2:4" s="130" customFormat="1" ht="6.75" customHeight="1" x14ac:dyDescent="0.25">
      <c r="B34" s="131"/>
      <c r="C34" s="132"/>
      <c r="D34" s="133"/>
    </row>
    <row r="35" spans="2:4" s="130" customFormat="1" ht="13.2" x14ac:dyDescent="0.25">
      <c r="B35" s="131"/>
      <c r="C35" s="132" t="s">
        <v>297</v>
      </c>
      <c r="D35" s="133"/>
    </row>
    <row r="36" spans="2:4" s="130" customFormat="1" ht="13.2" x14ac:dyDescent="0.25">
      <c r="B36" s="131"/>
      <c r="C36" s="132" t="s">
        <v>298</v>
      </c>
      <c r="D36" s="133"/>
    </row>
    <row r="37" spans="2:4" s="130" customFormat="1" ht="26.4" x14ac:dyDescent="0.25">
      <c r="B37" s="131"/>
      <c r="C37" s="132" t="s">
        <v>299</v>
      </c>
      <c r="D37" s="133"/>
    </row>
    <row r="38" spans="2:4" s="130" customFormat="1" ht="5.0999999999999996" customHeight="1" x14ac:dyDescent="0.25">
      <c r="B38" s="131"/>
      <c r="C38" s="132"/>
      <c r="D38" s="133"/>
    </row>
    <row r="39" spans="2:4" s="130" customFormat="1" ht="17.25" customHeight="1" x14ac:dyDescent="0.3">
      <c r="B39" s="164" t="s">
        <v>321</v>
      </c>
      <c r="C39" s="132" t="s">
        <v>324</v>
      </c>
      <c r="D39" s="133"/>
    </row>
    <row r="40" spans="2:4" s="130" customFormat="1" ht="26.4" x14ac:dyDescent="0.25">
      <c r="B40" s="165" t="s">
        <v>321</v>
      </c>
      <c r="C40" s="132" t="s">
        <v>348</v>
      </c>
      <c r="D40" s="133"/>
    </row>
    <row r="41" spans="2:4" s="130" customFormat="1" ht="5.0999999999999996" customHeight="1" x14ac:dyDescent="0.25">
      <c r="B41" s="131"/>
      <c r="C41" s="132"/>
      <c r="D41" s="133"/>
    </row>
    <row r="42" spans="2:4" s="130" customFormat="1" ht="26.4" x14ac:dyDescent="0.25">
      <c r="B42" s="131"/>
      <c r="C42" s="132" t="s">
        <v>305</v>
      </c>
      <c r="D42" s="133"/>
    </row>
    <row r="43" spans="2:4" s="130" customFormat="1" ht="5.0999999999999996" customHeight="1" x14ac:dyDescent="0.25">
      <c r="B43" s="131"/>
      <c r="C43" s="132"/>
      <c r="D43" s="133"/>
    </row>
    <row r="44" spans="2:4" s="130" customFormat="1" ht="66" x14ac:dyDescent="0.25">
      <c r="B44" s="131"/>
      <c r="C44" s="132" t="s">
        <v>349</v>
      </c>
      <c r="D44" s="133"/>
    </row>
    <row r="45" spans="2:4" s="130" customFormat="1" ht="5.0999999999999996" customHeight="1" x14ac:dyDescent="0.25">
      <c r="B45" s="135"/>
      <c r="C45" s="146"/>
      <c r="D45" s="137"/>
    </row>
    <row r="46" spans="2:4" s="130" customFormat="1" ht="9.9" customHeight="1" x14ac:dyDescent="0.25">
      <c r="C46" s="132"/>
    </row>
    <row r="47" spans="2:4" s="130" customFormat="1" ht="20.100000000000001" customHeight="1" x14ac:dyDescent="0.25">
      <c r="B47" s="190" t="s">
        <v>307</v>
      </c>
      <c r="C47" s="190"/>
      <c r="D47" s="190"/>
    </row>
    <row r="48" spans="2:4" s="130" customFormat="1" ht="5.0999999999999996" customHeight="1" x14ac:dyDescent="0.25">
      <c r="B48" s="127"/>
      <c r="C48" s="145"/>
      <c r="D48" s="129"/>
    </row>
    <row r="49" spans="2:4" s="130" customFormat="1" ht="14.25" customHeight="1" x14ac:dyDescent="0.25">
      <c r="B49" s="131"/>
      <c r="C49" s="132" t="s">
        <v>313</v>
      </c>
      <c r="D49" s="133"/>
    </row>
    <row r="50" spans="2:4" s="130" customFormat="1" ht="3.75" customHeight="1" x14ac:dyDescent="0.25">
      <c r="B50" s="131"/>
      <c r="C50" s="132"/>
      <c r="D50" s="133"/>
    </row>
    <row r="51" spans="2:4" s="130" customFormat="1" ht="13.2" x14ac:dyDescent="0.25">
      <c r="B51" s="131"/>
      <c r="C51" s="132" t="s">
        <v>291</v>
      </c>
      <c r="D51" s="133"/>
    </row>
    <row r="52" spans="2:4" s="130" customFormat="1" ht="26.4" x14ac:dyDescent="0.25">
      <c r="B52" s="131"/>
      <c r="C52" s="132" t="s">
        <v>325</v>
      </c>
      <c r="D52" s="133"/>
    </row>
    <row r="53" spans="2:4" s="130" customFormat="1" ht="26.4" x14ac:dyDescent="0.25">
      <c r="B53" s="131"/>
      <c r="C53" s="132" t="s">
        <v>337</v>
      </c>
      <c r="D53" s="133"/>
    </row>
    <row r="54" spans="2:4" s="130" customFormat="1" ht="13.2" x14ac:dyDescent="0.25">
      <c r="B54" s="131"/>
      <c r="C54" s="132" t="s">
        <v>292</v>
      </c>
      <c r="D54" s="133"/>
    </row>
    <row r="55" spans="2:4" s="130" customFormat="1" ht="26.4" x14ac:dyDescent="0.25">
      <c r="B55" s="131"/>
      <c r="C55" s="132" t="s">
        <v>326</v>
      </c>
      <c r="D55" s="133"/>
    </row>
    <row r="56" spans="2:4" s="130" customFormat="1" ht="40.5" customHeight="1" x14ac:dyDescent="0.25">
      <c r="B56" s="131"/>
      <c r="C56" s="132" t="s">
        <v>338</v>
      </c>
      <c r="D56" s="133"/>
    </row>
    <row r="57" spans="2:4" s="130" customFormat="1" ht="13.2" x14ac:dyDescent="0.25">
      <c r="B57" s="131"/>
      <c r="C57" s="132" t="s">
        <v>283</v>
      </c>
      <c r="D57" s="133"/>
    </row>
    <row r="58" spans="2:4" s="130" customFormat="1" ht="13.2" x14ac:dyDescent="0.25">
      <c r="B58" s="131"/>
      <c r="C58" s="132" t="s">
        <v>339</v>
      </c>
      <c r="D58" s="133"/>
    </row>
    <row r="59" spans="2:4" s="130" customFormat="1" ht="13.2" x14ac:dyDescent="0.25">
      <c r="B59" s="131"/>
      <c r="C59" s="132" t="s">
        <v>284</v>
      </c>
      <c r="D59" s="133"/>
    </row>
    <row r="60" spans="2:4" s="130" customFormat="1" ht="5.0999999999999996" customHeight="1" x14ac:dyDescent="0.25">
      <c r="B60" s="135"/>
      <c r="C60" s="136"/>
      <c r="D60" s="137"/>
    </row>
    <row r="61" spans="2:4" s="130" customFormat="1" ht="9.9" customHeight="1" x14ac:dyDescent="0.25">
      <c r="C61" s="132"/>
    </row>
    <row r="62" spans="2:4" s="130" customFormat="1" ht="17.399999999999999" x14ac:dyDescent="0.25">
      <c r="B62" s="187" t="s">
        <v>312</v>
      </c>
      <c r="C62" s="188"/>
      <c r="D62" s="189"/>
    </row>
    <row r="63" spans="2:4" ht="5.0999999999999996" customHeight="1" x14ac:dyDescent="0.25">
      <c r="B63" s="127"/>
      <c r="C63" s="145"/>
      <c r="D63" s="129"/>
    </row>
    <row r="64" spans="2:4" ht="120" customHeight="1" x14ac:dyDescent="0.25">
      <c r="B64" s="131"/>
      <c r="C64" s="132" t="s">
        <v>367</v>
      </c>
      <c r="D64" s="133"/>
    </row>
    <row r="65" spans="2:4" ht="8.25" customHeight="1" x14ac:dyDescent="0.25">
      <c r="B65" s="131"/>
      <c r="C65" s="132"/>
      <c r="D65" s="133"/>
    </row>
    <row r="66" spans="2:4" s="130" customFormat="1" ht="20.100000000000001" customHeight="1" x14ac:dyDescent="0.25">
      <c r="B66" s="187" t="s">
        <v>306</v>
      </c>
      <c r="C66" s="188"/>
      <c r="D66" s="189"/>
    </row>
    <row r="67" spans="2:4" s="130" customFormat="1" ht="5.0999999999999996" customHeight="1" x14ac:dyDescent="0.25">
      <c r="B67" s="127"/>
      <c r="C67" s="145"/>
      <c r="D67" s="129"/>
    </row>
    <row r="68" spans="2:4" s="130" customFormat="1" ht="13.2" x14ac:dyDescent="0.25">
      <c r="B68" s="131"/>
      <c r="C68" s="132" t="s">
        <v>313</v>
      </c>
      <c r="D68" s="133"/>
    </row>
    <row r="69" spans="2:4" s="130" customFormat="1" ht="6" customHeight="1" x14ac:dyDescent="0.25">
      <c r="B69" s="131"/>
      <c r="C69" s="132"/>
      <c r="D69" s="133"/>
    </row>
    <row r="70" spans="2:4" s="130" customFormat="1" ht="13.2" x14ac:dyDescent="0.25">
      <c r="B70" s="131"/>
      <c r="C70" s="132" t="s">
        <v>286</v>
      </c>
      <c r="D70" s="133"/>
    </row>
    <row r="71" spans="2:4" s="130" customFormat="1" ht="13.2" x14ac:dyDescent="0.25">
      <c r="B71" s="131"/>
      <c r="C71" s="132" t="s">
        <v>287</v>
      </c>
      <c r="D71" s="133"/>
    </row>
    <row r="72" spans="2:4" s="130" customFormat="1" ht="13.2" x14ac:dyDescent="0.25">
      <c r="B72" s="131"/>
      <c r="C72" s="132" t="s">
        <v>288</v>
      </c>
      <c r="D72" s="133"/>
    </row>
    <row r="73" spans="2:4" s="130" customFormat="1" ht="13.2" x14ac:dyDescent="0.25">
      <c r="B73" s="131"/>
      <c r="C73" s="132" t="s">
        <v>289</v>
      </c>
      <c r="D73" s="133"/>
    </row>
    <row r="74" spans="2:4" s="130" customFormat="1" ht="26.4" x14ac:dyDescent="0.25">
      <c r="B74" s="131"/>
      <c r="C74" s="132" t="s">
        <v>327</v>
      </c>
      <c r="D74" s="133"/>
    </row>
    <row r="75" spans="2:4" s="130" customFormat="1" ht="13.2" x14ac:dyDescent="0.25">
      <c r="B75" s="131"/>
      <c r="C75" s="132" t="s">
        <v>290</v>
      </c>
      <c r="D75" s="133"/>
    </row>
    <row r="76" spans="2:4" s="130" customFormat="1" ht="13.2" x14ac:dyDescent="0.25">
      <c r="B76" s="131"/>
      <c r="C76" s="132" t="s">
        <v>351</v>
      </c>
      <c r="D76" s="133"/>
    </row>
    <row r="77" spans="2:4" s="130" customFormat="1" ht="13.2" x14ac:dyDescent="0.25">
      <c r="B77" s="131"/>
      <c r="C77" s="132" t="s">
        <v>352</v>
      </c>
      <c r="D77" s="133"/>
    </row>
    <row r="78" spans="2:4" s="130" customFormat="1" ht="39.6" x14ac:dyDescent="0.25">
      <c r="B78" s="131"/>
      <c r="C78" s="132" t="s">
        <v>353</v>
      </c>
      <c r="D78" s="133"/>
    </row>
    <row r="79" spans="2:4" s="130" customFormat="1" ht="13.2" x14ac:dyDescent="0.25">
      <c r="B79" s="131"/>
      <c r="C79" s="132" t="s">
        <v>328</v>
      </c>
      <c r="D79" s="133"/>
    </row>
    <row r="80" spans="2:4" s="130" customFormat="1" ht="5.0999999999999996" customHeight="1" x14ac:dyDescent="0.25">
      <c r="B80" s="135"/>
      <c r="C80" s="136"/>
      <c r="D80" s="137"/>
    </row>
    <row r="81" spans="2:4" s="130" customFormat="1" ht="9.9" customHeight="1" x14ac:dyDescent="0.25">
      <c r="C81" s="132"/>
    </row>
    <row r="82" spans="2:4" s="130" customFormat="1" ht="20.100000000000001" customHeight="1" x14ac:dyDescent="0.25">
      <c r="B82" s="191" t="s">
        <v>308</v>
      </c>
      <c r="C82" s="191"/>
      <c r="D82" s="191"/>
    </row>
    <row r="83" spans="2:4" s="130" customFormat="1" ht="5.0999999999999996" customHeight="1" x14ac:dyDescent="0.25">
      <c r="B83" s="127"/>
      <c r="C83" s="145"/>
      <c r="D83" s="129"/>
    </row>
    <row r="84" spans="2:4" s="130" customFormat="1" ht="5.0999999999999996" customHeight="1" x14ac:dyDescent="0.25">
      <c r="B84" s="131"/>
      <c r="C84" s="132"/>
      <c r="D84" s="133"/>
    </row>
    <row r="85" spans="2:4" s="130" customFormat="1" ht="13.2" x14ac:dyDescent="0.25">
      <c r="B85" s="131"/>
      <c r="C85" s="132" t="s">
        <v>313</v>
      </c>
      <c r="D85" s="133"/>
    </row>
    <row r="86" spans="2:4" s="130" customFormat="1" ht="1.5" customHeight="1" x14ac:dyDescent="0.25">
      <c r="B86" s="131"/>
      <c r="C86" s="132"/>
      <c r="D86" s="133"/>
    </row>
    <row r="87" spans="2:4" s="130" customFormat="1" ht="13.2" x14ac:dyDescent="0.25">
      <c r="B87" s="131"/>
      <c r="C87" s="162" t="s">
        <v>315</v>
      </c>
      <c r="D87" s="133"/>
    </row>
    <row r="88" spans="2:4" s="130" customFormat="1" ht="4.5" customHeight="1" x14ac:dyDescent="0.25">
      <c r="B88" s="131"/>
      <c r="C88" s="132"/>
      <c r="D88" s="133"/>
    </row>
    <row r="89" spans="2:4" s="130" customFormat="1" ht="13.2" x14ac:dyDescent="0.25">
      <c r="B89" s="131"/>
      <c r="C89" s="132" t="s">
        <v>286</v>
      </c>
      <c r="D89" s="133"/>
    </row>
    <row r="90" spans="2:4" s="130" customFormat="1" ht="13.2" x14ac:dyDescent="0.25">
      <c r="B90" s="131"/>
      <c r="C90" s="132" t="s">
        <v>287</v>
      </c>
      <c r="D90" s="133"/>
    </row>
    <row r="91" spans="2:4" s="130" customFormat="1" ht="13.2" x14ac:dyDescent="0.25">
      <c r="B91" s="131"/>
      <c r="C91" s="132" t="s">
        <v>288</v>
      </c>
      <c r="D91" s="133"/>
    </row>
    <row r="92" spans="2:4" s="130" customFormat="1" ht="13.2" x14ac:dyDescent="0.25">
      <c r="B92" s="131"/>
      <c r="C92" s="132" t="s">
        <v>293</v>
      </c>
      <c r="D92" s="133"/>
    </row>
    <row r="93" spans="2:4" s="130" customFormat="1" ht="13.2" x14ac:dyDescent="0.25">
      <c r="B93" s="131"/>
      <c r="C93" s="132" t="s">
        <v>285</v>
      </c>
      <c r="D93" s="133"/>
    </row>
    <row r="94" spans="2:4" s="130" customFormat="1" ht="13.2" x14ac:dyDescent="0.25">
      <c r="B94" s="131"/>
      <c r="C94" s="132" t="s">
        <v>329</v>
      </c>
      <c r="D94" s="133"/>
    </row>
    <row r="95" spans="2:4" s="130" customFormat="1" ht="13.2" x14ac:dyDescent="0.25">
      <c r="B95" s="131"/>
      <c r="C95" s="132" t="s">
        <v>330</v>
      </c>
      <c r="D95" s="133"/>
    </row>
    <row r="96" spans="2:4" s="130" customFormat="1" ht="1.5" customHeight="1" x14ac:dyDescent="0.25">
      <c r="B96" s="131"/>
      <c r="C96" s="132"/>
      <c r="D96" s="133"/>
    </row>
    <row r="97" spans="2:4" s="130" customFormat="1" ht="18.75" customHeight="1" x14ac:dyDescent="0.25">
      <c r="B97" s="131"/>
      <c r="C97" s="132" t="s">
        <v>332</v>
      </c>
      <c r="D97" s="133"/>
    </row>
    <row r="98" spans="2:4" s="130" customFormat="1" ht="46.5" customHeight="1" x14ac:dyDescent="0.25">
      <c r="B98" s="131"/>
      <c r="C98" s="132" t="s">
        <v>331</v>
      </c>
      <c r="D98" s="133"/>
    </row>
    <row r="99" spans="2:4" s="130" customFormat="1" ht="39.6" x14ac:dyDescent="0.25">
      <c r="B99" s="131"/>
      <c r="C99" s="132" t="s">
        <v>354</v>
      </c>
      <c r="D99" s="133"/>
    </row>
    <row r="100" spans="2:4" s="130" customFormat="1" ht="13.2" x14ac:dyDescent="0.25">
      <c r="B100" s="131"/>
      <c r="C100" s="132" t="s">
        <v>333</v>
      </c>
      <c r="D100" s="133"/>
    </row>
    <row r="101" spans="2:4" s="130" customFormat="1" ht="5.0999999999999996" customHeight="1" x14ac:dyDescent="0.25">
      <c r="B101" s="135"/>
      <c r="C101" s="136"/>
      <c r="D101" s="137"/>
    </row>
    <row r="102" spans="2:4" s="130" customFormat="1" ht="13.2" x14ac:dyDescent="0.25">
      <c r="C102" s="132"/>
    </row>
    <row r="103" spans="2:4" s="130" customFormat="1" ht="20.100000000000001" customHeight="1" x14ac:dyDescent="0.25">
      <c r="B103" s="187" t="s">
        <v>309</v>
      </c>
      <c r="C103" s="188"/>
      <c r="D103" s="189"/>
    </row>
    <row r="104" spans="2:4" s="130" customFormat="1" ht="5.0999999999999996" customHeight="1" x14ac:dyDescent="0.25">
      <c r="B104" s="127"/>
      <c r="C104" s="145"/>
      <c r="D104" s="129"/>
    </row>
    <row r="105" spans="2:4" s="130" customFormat="1" ht="13.2" x14ac:dyDescent="0.25">
      <c r="B105" s="131"/>
      <c r="C105" s="132" t="s">
        <v>313</v>
      </c>
      <c r="D105" s="133"/>
    </row>
    <row r="106" spans="2:4" s="130" customFormat="1" ht="3.75" customHeight="1" x14ac:dyDescent="0.25">
      <c r="B106" s="131"/>
      <c r="C106" s="132"/>
      <c r="D106" s="133"/>
    </row>
    <row r="107" spans="2:4" s="130" customFormat="1" ht="13.2" x14ac:dyDescent="0.25">
      <c r="B107" s="131"/>
      <c r="C107" s="132" t="s">
        <v>286</v>
      </c>
      <c r="D107" s="133"/>
    </row>
    <row r="108" spans="2:4" s="130" customFormat="1" ht="13.2" x14ac:dyDescent="0.25">
      <c r="B108" s="131"/>
      <c r="C108" s="132" t="s">
        <v>316</v>
      </c>
      <c r="D108" s="133"/>
    </row>
    <row r="109" spans="2:4" s="130" customFormat="1" ht="52.5" customHeight="1" x14ac:dyDescent="0.25">
      <c r="B109" s="131"/>
      <c r="C109" s="162" t="s">
        <v>355</v>
      </c>
      <c r="D109" s="133"/>
    </row>
    <row r="110" spans="2:4" s="130" customFormat="1" ht="13.2" x14ac:dyDescent="0.25">
      <c r="B110" s="131"/>
      <c r="C110" s="132" t="s">
        <v>288</v>
      </c>
      <c r="D110" s="133"/>
    </row>
    <row r="111" spans="2:4" s="130" customFormat="1" ht="13.2" x14ac:dyDescent="0.25">
      <c r="B111" s="131"/>
      <c r="C111" s="132" t="s">
        <v>294</v>
      </c>
      <c r="D111" s="133"/>
    </row>
    <row r="112" spans="2:4" s="130" customFormat="1" ht="13.2" x14ac:dyDescent="0.25">
      <c r="B112" s="131"/>
      <c r="C112" s="132" t="s">
        <v>295</v>
      </c>
      <c r="D112" s="133"/>
    </row>
    <row r="113" spans="2:4" s="130" customFormat="1" ht="13.2" x14ac:dyDescent="0.25">
      <c r="B113" s="131"/>
      <c r="C113" s="132" t="s">
        <v>296</v>
      </c>
      <c r="D113" s="133"/>
    </row>
    <row r="114" spans="2:4" s="130" customFormat="1" ht="39.6" x14ac:dyDescent="0.25">
      <c r="B114" s="131"/>
      <c r="C114" s="132" t="s">
        <v>334</v>
      </c>
      <c r="D114" s="133"/>
    </row>
    <row r="115" spans="2:4" s="130" customFormat="1" ht="39.6" x14ac:dyDescent="0.25">
      <c r="B115" s="131"/>
      <c r="C115" s="132" t="s">
        <v>335</v>
      </c>
      <c r="D115" s="133"/>
    </row>
    <row r="116" spans="2:4" s="130" customFormat="1" ht="5.0999999999999996" customHeight="1" x14ac:dyDescent="0.25">
      <c r="B116" s="135"/>
      <c r="C116" s="136"/>
      <c r="D116" s="137"/>
    </row>
    <row r="117" spans="2:4" s="130" customFormat="1" ht="13.2" x14ac:dyDescent="0.25">
      <c r="C117" s="132"/>
    </row>
    <row r="118" spans="2:4" s="130" customFormat="1" ht="17.399999999999999" x14ac:dyDescent="0.25">
      <c r="B118" s="187" t="s">
        <v>310</v>
      </c>
      <c r="C118" s="188"/>
      <c r="D118" s="189"/>
    </row>
    <row r="119" spans="2:4" s="130" customFormat="1" ht="5.0999999999999996" customHeight="1" x14ac:dyDescent="0.25">
      <c r="B119" s="127"/>
      <c r="C119" s="145"/>
      <c r="D119" s="129"/>
    </row>
    <row r="120" spans="2:4" s="130" customFormat="1" ht="8.25" customHeight="1" x14ac:dyDescent="0.25">
      <c r="B120" s="131"/>
      <c r="C120" s="132"/>
      <c r="D120" s="133"/>
    </row>
    <row r="121" spans="2:4" s="130" customFormat="1" ht="13.2" x14ac:dyDescent="0.25">
      <c r="B121" s="131"/>
      <c r="C121" s="132" t="s">
        <v>313</v>
      </c>
      <c r="D121" s="133"/>
    </row>
    <row r="122" spans="2:4" s="130" customFormat="1" ht="3.75" customHeight="1" x14ac:dyDescent="0.25">
      <c r="B122" s="131"/>
      <c r="C122" s="132"/>
      <c r="D122" s="133"/>
    </row>
    <row r="123" spans="2:4" s="130" customFormat="1" ht="13.2" x14ac:dyDescent="0.25">
      <c r="B123" s="131"/>
      <c r="C123" s="132" t="s">
        <v>286</v>
      </c>
      <c r="D123" s="133"/>
    </row>
    <row r="124" spans="2:4" s="130" customFormat="1" ht="13.2" x14ac:dyDescent="0.25">
      <c r="B124" s="131"/>
      <c r="C124" s="132" t="s">
        <v>356</v>
      </c>
      <c r="D124" s="133"/>
    </row>
    <row r="125" spans="2:4" s="130" customFormat="1" ht="13.2" x14ac:dyDescent="0.25">
      <c r="B125" s="131"/>
      <c r="C125" s="132" t="s">
        <v>288</v>
      </c>
      <c r="D125" s="133"/>
    </row>
    <row r="126" spans="2:4" s="130" customFormat="1" ht="13.2" x14ac:dyDescent="0.25">
      <c r="B126" s="131"/>
      <c r="C126" s="132" t="s">
        <v>294</v>
      </c>
      <c r="D126" s="133"/>
    </row>
    <row r="127" spans="2:4" s="130" customFormat="1" ht="13.2" x14ac:dyDescent="0.25">
      <c r="B127" s="131"/>
      <c r="C127" s="132" t="s">
        <v>295</v>
      </c>
      <c r="D127" s="133"/>
    </row>
    <row r="128" spans="2:4" s="130" customFormat="1" ht="13.2" x14ac:dyDescent="0.25">
      <c r="B128" s="131"/>
      <c r="C128" s="132" t="s">
        <v>296</v>
      </c>
      <c r="D128" s="133"/>
    </row>
    <row r="129" spans="2:4" s="130" customFormat="1" ht="39.6" x14ac:dyDescent="0.25">
      <c r="B129" s="131"/>
      <c r="C129" s="132" t="s">
        <v>317</v>
      </c>
      <c r="D129" s="133"/>
    </row>
    <row r="130" spans="2:4" s="130" customFormat="1" ht="39.6" x14ac:dyDescent="0.25">
      <c r="B130" s="131"/>
      <c r="C130" s="132" t="s">
        <v>335</v>
      </c>
      <c r="D130" s="133"/>
    </row>
    <row r="131" spans="2:4" s="130" customFormat="1" ht="5.0999999999999996" customHeight="1" x14ac:dyDescent="0.25">
      <c r="B131" s="135"/>
      <c r="C131" s="136"/>
      <c r="D131" s="137"/>
    </row>
    <row r="132" spans="2:4" s="130" customFormat="1" ht="13.2" x14ac:dyDescent="0.25">
      <c r="C132" s="132"/>
    </row>
    <row r="133" spans="2:4" s="130" customFormat="1" ht="20.100000000000001" customHeight="1" x14ac:dyDescent="0.25">
      <c r="B133" s="187" t="s">
        <v>311</v>
      </c>
      <c r="C133" s="188"/>
      <c r="D133" s="189"/>
    </row>
    <row r="134" spans="2:4" s="149" customFormat="1" ht="5.0999999999999996" customHeight="1" x14ac:dyDescent="0.25">
      <c r="B134" s="153"/>
      <c r="C134" s="128"/>
      <c r="D134" s="154"/>
    </row>
    <row r="135" spans="2:4" s="149" customFormat="1" ht="9.75" customHeight="1" x14ac:dyDescent="0.25">
      <c r="B135" s="155"/>
      <c r="C135" s="157"/>
      <c r="D135" s="156"/>
    </row>
    <row r="136" spans="2:4" s="149" customFormat="1" ht="26.4" x14ac:dyDescent="0.25">
      <c r="B136" s="155"/>
      <c r="C136" s="132" t="s">
        <v>336</v>
      </c>
      <c r="D136" s="156"/>
    </row>
    <row r="137" spans="2:4" s="130" customFormat="1" ht="5.0999999999999996" customHeight="1" x14ac:dyDescent="0.25">
      <c r="B137" s="150"/>
      <c r="C137" s="151"/>
      <c r="D137" s="152"/>
    </row>
  </sheetData>
  <sheetProtection password="E359" sheet="1" objects="1" scenarios="1" selectLockedCells="1" selectUnlockedCells="1"/>
  <mergeCells count="9">
    <mergeCell ref="B118:D118"/>
    <mergeCell ref="B133:D133"/>
    <mergeCell ref="B2:D2"/>
    <mergeCell ref="B16:D16"/>
    <mergeCell ref="B47:D47"/>
    <mergeCell ref="B66:D66"/>
    <mergeCell ref="B82:D82"/>
    <mergeCell ref="B103:D103"/>
    <mergeCell ref="B62:D62"/>
  </mergeCells>
  <printOptions horizontalCentered="1"/>
  <pageMargins left="0" right="0" top="0.39370078740157483" bottom="0" header="0" footer="0"/>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249977111117893"/>
    <pageSetUpPr fitToPage="1"/>
  </sheetPr>
  <dimension ref="B1:L123"/>
  <sheetViews>
    <sheetView showGridLines="0" zoomScale="85" zoomScaleNormal="85" zoomScaleSheetLayoutView="85" workbookViewId="0">
      <selection activeCell="B2" sqref="B2:L2"/>
    </sheetView>
  </sheetViews>
  <sheetFormatPr defaultColWidth="9.109375" defaultRowHeight="18" x14ac:dyDescent="0.35"/>
  <cols>
    <col min="1" max="1" width="1.6640625" style="5" customWidth="1"/>
    <col min="2" max="2" width="10.109375" style="5" bestFit="1" customWidth="1"/>
    <col min="3" max="10" width="18.6640625" style="5" customWidth="1"/>
    <col min="11" max="12" width="22.6640625" style="5" customWidth="1"/>
    <col min="13" max="13" width="1.44140625" style="5" customWidth="1"/>
    <col min="14" max="16384" width="9.109375" style="5"/>
  </cols>
  <sheetData>
    <row r="1" spans="2:12" ht="8.1" customHeight="1" x14ac:dyDescent="0.35"/>
    <row r="2" spans="2:12" ht="30" customHeight="1" x14ac:dyDescent="0.35">
      <c r="B2" s="253" t="s">
        <v>254</v>
      </c>
      <c r="C2" s="253"/>
      <c r="D2" s="253"/>
      <c r="E2" s="253"/>
      <c r="F2" s="253"/>
      <c r="G2" s="253"/>
      <c r="H2" s="253"/>
      <c r="I2" s="253"/>
      <c r="J2" s="253"/>
      <c r="K2" s="253"/>
      <c r="L2" s="253"/>
    </row>
    <row r="3" spans="2:12" ht="8.1" customHeight="1" x14ac:dyDescent="0.35">
      <c r="B3" s="18"/>
      <c r="L3" s="19"/>
    </row>
    <row r="4" spans="2:12" ht="30" customHeight="1" x14ac:dyDescent="0.35">
      <c r="B4" s="264" t="s">
        <v>190</v>
      </c>
      <c r="C4" s="201" t="s">
        <v>131</v>
      </c>
      <c r="D4" s="203"/>
      <c r="E4" s="201" t="s">
        <v>130</v>
      </c>
      <c r="F4" s="203"/>
      <c r="G4" s="201" t="s">
        <v>209</v>
      </c>
      <c r="H4" s="203"/>
      <c r="I4" s="262" t="s">
        <v>208</v>
      </c>
      <c r="J4" s="263"/>
      <c r="K4" s="266" t="s">
        <v>257</v>
      </c>
      <c r="L4" s="266" t="s">
        <v>258</v>
      </c>
    </row>
    <row r="5" spans="2:12" ht="36" x14ac:dyDescent="0.35">
      <c r="B5" s="265"/>
      <c r="C5" s="174" t="s">
        <v>257</v>
      </c>
      <c r="D5" s="174" t="s">
        <v>256</v>
      </c>
      <c r="E5" s="174" t="s">
        <v>257</v>
      </c>
      <c r="F5" s="174" t="s">
        <v>256</v>
      </c>
      <c r="G5" s="174" t="s">
        <v>257</v>
      </c>
      <c r="H5" s="174" t="s">
        <v>256</v>
      </c>
      <c r="I5" s="174" t="s">
        <v>257</v>
      </c>
      <c r="J5" s="174" t="s">
        <v>256</v>
      </c>
      <c r="K5" s="267"/>
      <c r="L5" s="267"/>
    </row>
    <row r="6" spans="2:12" x14ac:dyDescent="0.35">
      <c r="B6" s="171" t="s">
        <v>7</v>
      </c>
      <c r="C6" s="63">
        <f>SUMIFS('1. Staff costs'!N:N,'1. Staff costs'!C:C,B6,'1. Staff costs'!H:H,$C$4,'1. Staff costs'!O:O,"&lt;&gt;Error")</f>
        <v>0</v>
      </c>
      <c r="D6" s="63">
        <f>SUMIFS('1. Staff costs'!P:P,'1. Staff costs'!C:C,B6,'1. Staff costs'!H:H,$C$4,'1. Staff costs'!O:O,"&lt;&gt;Error")</f>
        <v>0</v>
      </c>
      <c r="E6" s="63">
        <f>SUMIFS('1. Staff costs'!N:N,'1. Staff costs'!C:C,B6,'1. Staff costs'!H:H,$E$4,'1. Staff costs'!O:O,"&lt;&gt;Error")</f>
        <v>0</v>
      </c>
      <c r="F6" s="63">
        <f>SUMIFS('1. Staff costs'!P:P,'1. Staff costs'!C:C,B6,'1. Staff costs'!H:H,$E$4,'1. Staff costs'!O:O,"&lt;&gt;Error")</f>
        <v>0</v>
      </c>
      <c r="G6" s="63">
        <f>SUMIFS('1. Staff costs'!N:N,'1. Staff costs'!C:C,B6,'1. Staff costs'!H:H,$G$4,'1. Staff costs'!O:O,"&lt;&gt;Error")</f>
        <v>0</v>
      </c>
      <c r="H6" s="63">
        <f>SUMIFS('1. Staff costs'!P:P,'1. Staff costs'!C:C,B6,'1. Staff costs'!H:H,$G$4,'1. Staff costs'!O:O,"&lt;&gt;Error")</f>
        <v>0</v>
      </c>
      <c r="I6" s="63">
        <f>SUMIFS('1. Staff costs'!N:N,'1. Staff costs'!C:C,B6,'1. Staff costs'!H:H,$I$4,'1. Staff costs'!O:O,"&lt;&gt;Error")</f>
        <v>0</v>
      </c>
      <c r="J6" s="63">
        <f>SUMIFS('1. Staff costs'!P:P,'1. Staff costs'!C:C,B6,'1. Staff costs'!H:H,$I$4,'1. Staff costs'!O:O,"&lt;&gt;Error")</f>
        <v>0</v>
      </c>
      <c r="K6" s="64">
        <f>C6+E6+G6+I6</f>
        <v>0</v>
      </c>
      <c r="L6" s="64">
        <f>D6+F6+H6+J6</f>
        <v>0</v>
      </c>
    </row>
    <row r="7" spans="2:12" x14ac:dyDescent="0.35">
      <c r="B7" s="171" t="s">
        <v>8</v>
      </c>
      <c r="C7" s="63">
        <f>SUMIFS('1. Staff costs'!N:N,'1. Staff costs'!C:C,B7,'1. Staff costs'!H:H,$C$4,'1. Staff costs'!O:O,"&lt;&gt;Error")</f>
        <v>0</v>
      </c>
      <c r="D7" s="63">
        <f>SUMIFS('1. Staff costs'!P:P,'1. Staff costs'!C:C,B7,'1. Staff costs'!H:H,$C$4,'1. Staff costs'!O:O,"&lt;&gt;Error")</f>
        <v>0</v>
      </c>
      <c r="E7" s="63">
        <f>SUMIFS('1. Staff costs'!N:N,'1. Staff costs'!C:C,B7,'1. Staff costs'!H:H,$E$4,'1. Staff costs'!O:O,"&lt;&gt;Error")</f>
        <v>0</v>
      </c>
      <c r="F7" s="63">
        <f>SUMIFS('1. Staff costs'!P:P,'1. Staff costs'!C:C,B7,'1. Staff costs'!H:H,$E$4,'1. Staff costs'!O:O,"&lt;&gt;Error")</f>
        <v>0</v>
      </c>
      <c r="G7" s="63">
        <f>SUMIFS('1. Staff costs'!N:N,'1. Staff costs'!C:C,B7,'1. Staff costs'!H:H,$G$4,'1. Staff costs'!O:O,"&lt;&gt;Error")</f>
        <v>0</v>
      </c>
      <c r="H7" s="63">
        <f>SUMIFS('1. Staff costs'!P:P,'1. Staff costs'!C:C,B7,'1. Staff costs'!H:H,$G$4,'1. Staff costs'!O:O,"&lt;&gt;Error")</f>
        <v>0</v>
      </c>
      <c r="I7" s="63">
        <f>SUMIFS('1. Staff costs'!N:N,'1. Staff costs'!C:C,B7,'1. Staff costs'!H:H,$I$4,'1. Staff costs'!O:O,"&lt;&gt;Error")</f>
        <v>0</v>
      </c>
      <c r="J7" s="63">
        <f>SUMIFS('1. Staff costs'!P:P,'1. Staff costs'!C:C,B7,'1. Staff costs'!H:H,$I$4,'1. Staff costs'!O:O,"&lt;&gt;Error")</f>
        <v>0</v>
      </c>
      <c r="K7" s="64">
        <f t="shared" ref="K7:K60" si="0">C7+E7+G7+I7</f>
        <v>0</v>
      </c>
      <c r="L7" s="64">
        <f t="shared" ref="L7:L60" si="1">D7+F7+H7+J7</f>
        <v>0</v>
      </c>
    </row>
    <row r="8" spans="2:12" x14ac:dyDescent="0.35">
      <c r="B8" s="171" t="s">
        <v>9</v>
      </c>
      <c r="C8" s="63">
        <f>SUMIFS('1. Staff costs'!N:N,'1. Staff costs'!C:C,B8,'1. Staff costs'!H:H,$C$4,'1. Staff costs'!O:O,"&lt;&gt;Error")</f>
        <v>0</v>
      </c>
      <c r="D8" s="63">
        <f>SUMIFS('1. Staff costs'!P:P,'1. Staff costs'!C:C,B8,'1. Staff costs'!H:H,$C$4,'1. Staff costs'!O:O,"&lt;&gt;Error")</f>
        <v>0</v>
      </c>
      <c r="E8" s="63">
        <f>SUMIFS('1. Staff costs'!N:N,'1. Staff costs'!C:C,B8,'1. Staff costs'!H:H,$E$4,'1. Staff costs'!O:O,"&lt;&gt;Error")</f>
        <v>0</v>
      </c>
      <c r="F8" s="63">
        <f>SUMIFS('1. Staff costs'!P:P,'1. Staff costs'!C:C,B8,'1. Staff costs'!H:H,$E$4,'1. Staff costs'!O:O,"&lt;&gt;Error")</f>
        <v>0</v>
      </c>
      <c r="G8" s="63">
        <f>SUMIFS('1. Staff costs'!N:N,'1. Staff costs'!C:C,B8,'1. Staff costs'!H:H,$G$4,'1. Staff costs'!O:O,"&lt;&gt;Error")</f>
        <v>0</v>
      </c>
      <c r="H8" s="63">
        <f>SUMIFS('1. Staff costs'!P:P,'1. Staff costs'!C:C,B8,'1. Staff costs'!H:H,$G$4,'1. Staff costs'!O:O,"&lt;&gt;Error")</f>
        <v>0</v>
      </c>
      <c r="I8" s="63">
        <f>SUMIFS('1. Staff costs'!N:N,'1. Staff costs'!C:C,B8,'1. Staff costs'!H:H,$I$4,'1. Staff costs'!O:O,"&lt;&gt;Error")</f>
        <v>0</v>
      </c>
      <c r="J8" s="63">
        <f>SUMIFS('1. Staff costs'!P:P,'1. Staff costs'!C:C,B8,'1. Staff costs'!H:H,$I$4,'1. Staff costs'!O:O,"&lt;&gt;Error")</f>
        <v>0</v>
      </c>
      <c r="K8" s="64">
        <f t="shared" si="0"/>
        <v>0</v>
      </c>
      <c r="L8" s="64">
        <f t="shared" si="1"/>
        <v>0</v>
      </c>
    </row>
    <row r="9" spans="2:12" x14ac:dyDescent="0.35">
      <c r="B9" s="171" t="s">
        <v>10</v>
      </c>
      <c r="C9" s="63">
        <f>SUMIFS('1. Staff costs'!N:N,'1. Staff costs'!C:C,B9,'1. Staff costs'!H:H,$C$4,'1. Staff costs'!O:O,"&lt;&gt;Error")</f>
        <v>0</v>
      </c>
      <c r="D9" s="63">
        <f>SUMIFS('1. Staff costs'!P:P,'1. Staff costs'!C:C,B9,'1. Staff costs'!H:H,$C$4,'1. Staff costs'!O:O,"&lt;&gt;Error")</f>
        <v>0</v>
      </c>
      <c r="E9" s="63">
        <f>SUMIFS('1. Staff costs'!N:N,'1. Staff costs'!C:C,B9,'1. Staff costs'!H:H,$E$4,'1. Staff costs'!O:O,"&lt;&gt;Error")</f>
        <v>0</v>
      </c>
      <c r="F9" s="63">
        <f>SUMIFS('1. Staff costs'!P:P,'1. Staff costs'!C:C,B9,'1. Staff costs'!H:H,$E$4,'1. Staff costs'!O:O,"&lt;&gt;Error")</f>
        <v>0</v>
      </c>
      <c r="G9" s="63">
        <f>SUMIFS('1. Staff costs'!N:N,'1. Staff costs'!C:C,B9,'1. Staff costs'!H:H,$G$4,'1. Staff costs'!O:O,"&lt;&gt;Error")</f>
        <v>0</v>
      </c>
      <c r="H9" s="63">
        <f>SUMIFS('1. Staff costs'!P:P,'1. Staff costs'!C:C,B9,'1. Staff costs'!H:H,$G$4,'1. Staff costs'!O:O,"&lt;&gt;Error")</f>
        <v>0</v>
      </c>
      <c r="I9" s="63">
        <f>SUMIFS('1. Staff costs'!N:N,'1. Staff costs'!C:C,B9,'1. Staff costs'!H:H,$I$4,'1. Staff costs'!O:O,"&lt;&gt;Error")</f>
        <v>0</v>
      </c>
      <c r="J9" s="63">
        <f>SUMIFS('1. Staff costs'!P:P,'1. Staff costs'!C:C,B9,'1. Staff costs'!H:H,$I$4,'1. Staff costs'!O:O,"&lt;&gt;Error")</f>
        <v>0</v>
      </c>
      <c r="K9" s="64">
        <f t="shared" si="0"/>
        <v>0</v>
      </c>
      <c r="L9" s="64">
        <f t="shared" si="1"/>
        <v>0</v>
      </c>
    </row>
    <row r="10" spans="2:12" x14ac:dyDescent="0.35">
      <c r="B10" s="171" t="s">
        <v>11</v>
      </c>
      <c r="C10" s="63">
        <f>SUMIFS('1. Staff costs'!N:N,'1. Staff costs'!C:C,B10,'1. Staff costs'!H:H,$C$4,'1. Staff costs'!O:O,"&lt;&gt;Error")</f>
        <v>0</v>
      </c>
      <c r="D10" s="63">
        <f>SUMIFS('1. Staff costs'!P:P,'1. Staff costs'!C:C,B10,'1. Staff costs'!H:H,$C$4,'1. Staff costs'!O:O,"&lt;&gt;Error")</f>
        <v>0</v>
      </c>
      <c r="E10" s="63">
        <f>SUMIFS('1. Staff costs'!N:N,'1. Staff costs'!C:C,B10,'1. Staff costs'!H:H,$E$4,'1. Staff costs'!O:O,"&lt;&gt;Error")</f>
        <v>0</v>
      </c>
      <c r="F10" s="63">
        <f>SUMIFS('1. Staff costs'!P:P,'1. Staff costs'!C:C,B10,'1. Staff costs'!H:H,$E$4,'1. Staff costs'!O:O,"&lt;&gt;Error")</f>
        <v>0</v>
      </c>
      <c r="G10" s="63">
        <f>SUMIFS('1. Staff costs'!N:N,'1. Staff costs'!C:C,B10,'1. Staff costs'!H:H,$G$4,'1. Staff costs'!O:O,"&lt;&gt;Error")</f>
        <v>0</v>
      </c>
      <c r="H10" s="63">
        <f>SUMIFS('1. Staff costs'!P:P,'1. Staff costs'!C:C,B10,'1. Staff costs'!H:H,$G$4,'1. Staff costs'!O:O,"&lt;&gt;Error")</f>
        <v>0</v>
      </c>
      <c r="I10" s="63">
        <f>SUMIFS('1. Staff costs'!N:N,'1. Staff costs'!C:C,B10,'1. Staff costs'!H:H,$I$4,'1. Staff costs'!O:O,"&lt;&gt;Error")</f>
        <v>0</v>
      </c>
      <c r="J10" s="63">
        <f>SUMIFS('1. Staff costs'!P:P,'1. Staff costs'!C:C,B10,'1. Staff costs'!H:H,$I$4,'1. Staff costs'!O:O,"&lt;&gt;Error")</f>
        <v>0</v>
      </c>
      <c r="K10" s="64">
        <f t="shared" si="0"/>
        <v>0</v>
      </c>
      <c r="L10" s="64">
        <f t="shared" si="1"/>
        <v>0</v>
      </c>
    </row>
    <row r="11" spans="2:12" x14ac:dyDescent="0.35">
      <c r="B11" s="171" t="s">
        <v>12</v>
      </c>
      <c r="C11" s="63">
        <f>SUMIFS('1. Staff costs'!N:N,'1. Staff costs'!C:C,B11,'1. Staff costs'!H:H,$C$4,'1. Staff costs'!O:O,"&lt;&gt;Error")</f>
        <v>0</v>
      </c>
      <c r="D11" s="63">
        <f>SUMIFS('1. Staff costs'!P:P,'1. Staff costs'!C:C,B11,'1. Staff costs'!H:H,$C$4,'1. Staff costs'!O:O,"&lt;&gt;Error")</f>
        <v>0</v>
      </c>
      <c r="E11" s="63">
        <f>SUMIFS('1. Staff costs'!N:N,'1. Staff costs'!C:C,B11,'1. Staff costs'!H:H,$E$4,'1. Staff costs'!O:O,"&lt;&gt;Error")</f>
        <v>0</v>
      </c>
      <c r="F11" s="63">
        <f>SUMIFS('1. Staff costs'!P:P,'1. Staff costs'!C:C,B11,'1. Staff costs'!H:H,$E$4,'1. Staff costs'!O:O,"&lt;&gt;Error")</f>
        <v>0</v>
      </c>
      <c r="G11" s="63">
        <f>SUMIFS('1. Staff costs'!N:N,'1. Staff costs'!C:C,B11,'1. Staff costs'!H:H,$G$4,'1. Staff costs'!O:O,"&lt;&gt;Error")</f>
        <v>0</v>
      </c>
      <c r="H11" s="63">
        <f>SUMIFS('1. Staff costs'!P:P,'1. Staff costs'!C:C,B11,'1. Staff costs'!H:H,$G$4,'1. Staff costs'!O:O,"&lt;&gt;Error")</f>
        <v>0</v>
      </c>
      <c r="I11" s="63">
        <f>SUMIFS('1. Staff costs'!N:N,'1. Staff costs'!C:C,B11,'1. Staff costs'!H:H,$I$4,'1. Staff costs'!O:O,"&lt;&gt;Error")</f>
        <v>0</v>
      </c>
      <c r="J11" s="63">
        <f>SUMIFS('1. Staff costs'!P:P,'1. Staff costs'!C:C,B11,'1. Staff costs'!H:H,$I$4,'1. Staff costs'!O:O,"&lt;&gt;Error")</f>
        <v>0</v>
      </c>
      <c r="K11" s="64">
        <f t="shared" si="0"/>
        <v>0</v>
      </c>
      <c r="L11" s="64">
        <f t="shared" si="1"/>
        <v>0</v>
      </c>
    </row>
    <row r="12" spans="2:12" x14ac:dyDescent="0.35">
      <c r="B12" s="171" t="s">
        <v>13</v>
      </c>
      <c r="C12" s="63">
        <f>SUMIFS('1. Staff costs'!N:N,'1. Staff costs'!C:C,B12,'1. Staff costs'!H:H,$C$4,'1. Staff costs'!O:O,"&lt;&gt;Error")</f>
        <v>0</v>
      </c>
      <c r="D12" s="63">
        <f>SUMIFS('1. Staff costs'!P:P,'1. Staff costs'!C:C,B12,'1. Staff costs'!H:H,$C$4,'1. Staff costs'!O:O,"&lt;&gt;Error")</f>
        <v>0</v>
      </c>
      <c r="E12" s="63">
        <f>SUMIFS('1. Staff costs'!N:N,'1. Staff costs'!C:C,B12,'1. Staff costs'!H:H,$E$4,'1. Staff costs'!O:O,"&lt;&gt;Error")</f>
        <v>0</v>
      </c>
      <c r="F12" s="63">
        <f>SUMIFS('1. Staff costs'!P:P,'1. Staff costs'!C:C,B12,'1. Staff costs'!H:H,$E$4,'1. Staff costs'!O:O,"&lt;&gt;Error")</f>
        <v>0</v>
      </c>
      <c r="G12" s="63">
        <f>SUMIFS('1. Staff costs'!N:N,'1. Staff costs'!C:C,B12,'1. Staff costs'!H:H,$G$4,'1. Staff costs'!O:O,"&lt;&gt;Error")</f>
        <v>0</v>
      </c>
      <c r="H12" s="63">
        <f>SUMIFS('1. Staff costs'!P:P,'1. Staff costs'!C:C,B12,'1. Staff costs'!H:H,$G$4,'1. Staff costs'!O:O,"&lt;&gt;Error")</f>
        <v>0</v>
      </c>
      <c r="I12" s="63">
        <f>SUMIFS('1. Staff costs'!N:N,'1. Staff costs'!C:C,B12,'1. Staff costs'!H:H,$I$4,'1. Staff costs'!O:O,"&lt;&gt;Error")</f>
        <v>0</v>
      </c>
      <c r="J12" s="63">
        <f>SUMIFS('1. Staff costs'!P:P,'1. Staff costs'!C:C,B12,'1. Staff costs'!H:H,$I$4,'1. Staff costs'!O:O,"&lt;&gt;Error")</f>
        <v>0</v>
      </c>
      <c r="K12" s="64">
        <f t="shared" si="0"/>
        <v>0</v>
      </c>
      <c r="L12" s="64">
        <f t="shared" si="1"/>
        <v>0</v>
      </c>
    </row>
    <row r="13" spans="2:12" x14ac:dyDescent="0.35">
      <c r="B13" s="171" t="s">
        <v>14</v>
      </c>
      <c r="C13" s="63">
        <f>SUMIFS('1. Staff costs'!N:N,'1. Staff costs'!C:C,B13,'1. Staff costs'!H:H,$C$4,'1. Staff costs'!O:O,"&lt;&gt;Error")</f>
        <v>0</v>
      </c>
      <c r="D13" s="63">
        <f>SUMIFS('1. Staff costs'!P:P,'1. Staff costs'!C:C,B13,'1. Staff costs'!H:H,$C$4,'1. Staff costs'!O:O,"&lt;&gt;Error")</f>
        <v>0</v>
      </c>
      <c r="E13" s="63">
        <f>SUMIFS('1. Staff costs'!N:N,'1. Staff costs'!C:C,B13,'1. Staff costs'!H:H,$E$4,'1. Staff costs'!O:O,"&lt;&gt;Error")</f>
        <v>0</v>
      </c>
      <c r="F13" s="63">
        <f>SUMIFS('1. Staff costs'!P:P,'1. Staff costs'!C:C,B13,'1. Staff costs'!H:H,$E$4,'1. Staff costs'!O:O,"&lt;&gt;Error")</f>
        <v>0</v>
      </c>
      <c r="G13" s="63">
        <f>SUMIFS('1. Staff costs'!N:N,'1. Staff costs'!C:C,B13,'1. Staff costs'!H:H,$G$4,'1. Staff costs'!O:O,"&lt;&gt;Error")</f>
        <v>0</v>
      </c>
      <c r="H13" s="63">
        <f>SUMIFS('1. Staff costs'!P:P,'1. Staff costs'!C:C,B13,'1. Staff costs'!H:H,$G$4,'1. Staff costs'!O:O,"&lt;&gt;Error")</f>
        <v>0</v>
      </c>
      <c r="I13" s="63">
        <f>SUMIFS('1. Staff costs'!N:N,'1. Staff costs'!C:C,B13,'1. Staff costs'!H:H,$I$4,'1. Staff costs'!O:O,"&lt;&gt;Error")</f>
        <v>0</v>
      </c>
      <c r="J13" s="63">
        <f>SUMIFS('1. Staff costs'!P:P,'1. Staff costs'!C:C,B13,'1. Staff costs'!H:H,$I$4,'1. Staff costs'!O:O,"&lt;&gt;Error")</f>
        <v>0</v>
      </c>
      <c r="K13" s="64">
        <f t="shared" si="0"/>
        <v>0</v>
      </c>
      <c r="L13" s="64">
        <f t="shared" si="1"/>
        <v>0</v>
      </c>
    </row>
    <row r="14" spans="2:12" x14ac:dyDescent="0.35">
      <c r="B14" s="171" t="s">
        <v>15</v>
      </c>
      <c r="C14" s="63">
        <f>SUMIFS('1. Staff costs'!N:N,'1. Staff costs'!C:C,B14,'1. Staff costs'!H:H,$C$4,'1. Staff costs'!O:O,"&lt;&gt;Error")</f>
        <v>0</v>
      </c>
      <c r="D14" s="63">
        <f>SUMIFS('1. Staff costs'!P:P,'1. Staff costs'!C:C,B14,'1. Staff costs'!H:H,$C$4,'1. Staff costs'!O:O,"&lt;&gt;Error")</f>
        <v>0</v>
      </c>
      <c r="E14" s="63">
        <f>SUMIFS('1. Staff costs'!N:N,'1. Staff costs'!C:C,B14,'1. Staff costs'!H:H,$E$4,'1. Staff costs'!O:O,"&lt;&gt;Error")</f>
        <v>0</v>
      </c>
      <c r="F14" s="63">
        <f>SUMIFS('1. Staff costs'!P:P,'1. Staff costs'!C:C,B14,'1. Staff costs'!H:H,$E$4,'1. Staff costs'!O:O,"&lt;&gt;Error")</f>
        <v>0</v>
      </c>
      <c r="G14" s="63">
        <f>SUMIFS('1. Staff costs'!N:N,'1. Staff costs'!C:C,B14,'1. Staff costs'!H:H,$G$4,'1. Staff costs'!O:O,"&lt;&gt;Error")</f>
        <v>0</v>
      </c>
      <c r="H14" s="63">
        <f>SUMIFS('1. Staff costs'!P:P,'1. Staff costs'!C:C,B14,'1. Staff costs'!H:H,$G$4,'1. Staff costs'!O:O,"&lt;&gt;Error")</f>
        <v>0</v>
      </c>
      <c r="I14" s="63">
        <f>SUMIFS('1. Staff costs'!N:N,'1. Staff costs'!C:C,B14,'1. Staff costs'!H:H,$I$4,'1. Staff costs'!O:O,"&lt;&gt;Error")</f>
        <v>0</v>
      </c>
      <c r="J14" s="63">
        <f>SUMIFS('1. Staff costs'!P:P,'1. Staff costs'!C:C,B14,'1. Staff costs'!H:H,$I$4,'1. Staff costs'!O:O,"&lt;&gt;Error")</f>
        <v>0</v>
      </c>
      <c r="K14" s="64">
        <f t="shared" si="0"/>
        <v>0</v>
      </c>
      <c r="L14" s="64">
        <f t="shared" si="1"/>
        <v>0</v>
      </c>
    </row>
    <row r="15" spans="2:12" x14ac:dyDescent="0.35">
      <c r="B15" s="171" t="s">
        <v>16</v>
      </c>
      <c r="C15" s="63">
        <f>SUMIFS('1. Staff costs'!N:N,'1. Staff costs'!C:C,B15,'1. Staff costs'!H:H,$C$4,'1. Staff costs'!O:O,"&lt;&gt;Error")</f>
        <v>0</v>
      </c>
      <c r="D15" s="63">
        <f>SUMIFS('1. Staff costs'!P:P,'1. Staff costs'!C:C,B15,'1. Staff costs'!H:H,$C$4,'1. Staff costs'!O:O,"&lt;&gt;Error")</f>
        <v>0</v>
      </c>
      <c r="E15" s="63">
        <f>SUMIFS('1. Staff costs'!N:N,'1. Staff costs'!C:C,B15,'1. Staff costs'!H:H,$E$4,'1. Staff costs'!O:O,"&lt;&gt;Error")</f>
        <v>0</v>
      </c>
      <c r="F15" s="63">
        <f>SUMIFS('1. Staff costs'!P:P,'1. Staff costs'!C:C,B15,'1. Staff costs'!H:H,$E$4,'1. Staff costs'!O:O,"&lt;&gt;Error")</f>
        <v>0</v>
      </c>
      <c r="G15" s="63">
        <f>SUMIFS('1. Staff costs'!N:N,'1. Staff costs'!C:C,B15,'1. Staff costs'!H:H,$G$4,'1. Staff costs'!O:O,"&lt;&gt;Error")</f>
        <v>0</v>
      </c>
      <c r="H15" s="63">
        <f>SUMIFS('1. Staff costs'!P:P,'1. Staff costs'!C:C,B15,'1. Staff costs'!H:H,$G$4,'1. Staff costs'!O:O,"&lt;&gt;Error")</f>
        <v>0</v>
      </c>
      <c r="I15" s="63">
        <f>SUMIFS('1. Staff costs'!N:N,'1. Staff costs'!C:C,B15,'1. Staff costs'!H:H,$I$4,'1. Staff costs'!O:O,"&lt;&gt;Error")</f>
        <v>0</v>
      </c>
      <c r="J15" s="63">
        <f>SUMIFS('1. Staff costs'!P:P,'1. Staff costs'!C:C,B15,'1. Staff costs'!H:H,$I$4,'1. Staff costs'!O:O,"&lt;&gt;Error")</f>
        <v>0</v>
      </c>
      <c r="K15" s="64">
        <f t="shared" si="0"/>
        <v>0</v>
      </c>
      <c r="L15" s="64">
        <f t="shared" si="1"/>
        <v>0</v>
      </c>
    </row>
    <row r="16" spans="2:12" x14ac:dyDescent="0.35">
      <c r="B16" s="171" t="s">
        <v>17</v>
      </c>
      <c r="C16" s="63">
        <f>SUMIFS('1. Staff costs'!N:N,'1. Staff costs'!C:C,B16,'1. Staff costs'!H:H,$C$4,'1. Staff costs'!O:O,"&lt;&gt;Error")</f>
        <v>0</v>
      </c>
      <c r="D16" s="63">
        <f>SUMIFS('1. Staff costs'!P:P,'1. Staff costs'!C:C,B16,'1. Staff costs'!H:H,$C$4,'1. Staff costs'!O:O,"&lt;&gt;Error")</f>
        <v>0</v>
      </c>
      <c r="E16" s="63">
        <f>SUMIFS('1. Staff costs'!N:N,'1. Staff costs'!C:C,B16,'1. Staff costs'!H:H,$E$4,'1. Staff costs'!O:O,"&lt;&gt;Error")</f>
        <v>0</v>
      </c>
      <c r="F16" s="63">
        <f>SUMIFS('1. Staff costs'!P:P,'1. Staff costs'!C:C,B16,'1. Staff costs'!H:H,$E$4,'1. Staff costs'!O:O,"&lt;&gt;Error")</f>
        <v>0</v>
      </c>
      <c r="G16" s="63">
        <f>SUMIFS('1. Staff costs'!N:N,'1. Staff costs'!C:C,B16,'1. Staff costs'!H:H,$G$4,'1. Staff costs'!O:O,"&lt;&gt;Error")</f>
        <v>0</v>
      </c>
      <c r="H16" s="63">
        <f>SUMIFS('1. Staff costs'!P:P,'1. Staff costs'!C:C,B16,'1. Staff costs'!H:H,$G$4,'1. Staff costs'!O:O,"&lt;&gt;Error")</f>
        <v>0</v>
      </c>
      <c r="I16" s="63">
        <f>SUMIFS('1. Staff costs'!N:N,'1. Staff costs'!C:C,B16,'1. Staff costs'!H:H,$I$4,'1. Staff costs'!O:O,"&lt;&gt;Error")</f>
        <v>0</v>
      </c>
      <c r="J16" s="63">
        <f>SUMIFS('1. Staff costs'!P:P,'1. Staff costs'!C:C,B16,'1. Staff costs'!H:H,$I$4,'1. Staff costs'!O:O,"&lt;&gt;Error")</f>
        <v>0</v>
      </c>
      <c r="K16" s="64">
        <f t="shared" si="0"/>
        <v>0</v>
      </c>
      <c r="L16" s="64">
        <f t="shared" si="1"/>
        <v>0</v>
      </c>
    </row>
    <row r="17" spans="2:12" x14ac:dyDescent="0.35">
      <c r="B17" s="171" t="s">
        <v>18</v>
      </c>
      <c r="C17" s="63">
        <f>SUMIFS('1. Staff costs'!N:N,'1. Staff costs'!C:C,B17,'1. Staff costs'!H:H,$C$4,'1. Staff costs'!O:O,"&lt;&gt;Error")</f>
        <v>0</v>
      </c>
      <c r="D17" s="63">
        <f>SUMIFS('1. Staff costs'!P:P,'1. Staff costs'!C:C,B17,'1. Staff costs'!H:H,$C$4,'1. Staff costs'!O:O,"&lt;&gt;Error")</f>
        <v>0</v>
      </c>
      <c r="E17" s="63">
        <f>SUMIFS('1. Staff costs'!N:N,'1. Staff costs'!C:C,B17,'1. Staff costs'!H:H,$E$4,'1. Staff costs'!O:O,"&lt;&gt;Error")</f>
        <v>0</v>
      </c>
      <c r="F17" s="63">
        <f>SUMIFS('1. Staff costs'!P:P,'1. Staff costs'!C:C,B17,'1. Staff costs'!H:H,$E$4,'1. Staff costs'!O:O,"&lt;&gt;Error")</f>
        <v>0</v>
      </c>
      <c r="G17" s="63">
        <f>SUMIFS('1. Staff costs'!N:N,'1. Staff costs'!C:C,B17,'1. Staff costs'!H:H,$G$4,'1. Staff costs'!O:O,"&lt;&gt;Error")</f>
        <v>0</v>
      </c>
      <c r="H17" s="63">
        <f>SUMIFS('1. Staff costs'!P:P,'1. Staff costs'!C:C,B17,'1. Staff costs'!H:H,$G$4,'1. Staff costs'!O:O,"&lt;&gt;Error")</f>
        <v>0</v>
      </c>
      <c r="I17" s="63">
        <f>SUMIFS('1. Staff costs'!N:N,'1. Staff costs'!C:C,B17,'1. Staff costs'!H:H,$I$4,'1. Staff costs'!O:O,"&lt;&gt;Error")</f>
        <v>0</v>
      </c>
      <c r="J17" s="63">
        <f>SUMIFS('1. Staff costs'!P:P,'1. Staff costs'!C:C,B17,'1. Staff costs'!H:H,$I$4,'1. Staff costs'!O:O,"&lt;&gt;Error")</f>
        <v>0</v>
      </c>
      <c r="K17" s="64">
        <f t="shared" si="0"/>
        <v>0</v>
      </c>
      <c r="L17" s="64">
        <f t="shared" si="1"/>
        <v>0</v>
      </c>
    </row>
    <row r="18" spans="2:12" x14ac:dyDescent="0.35">
      <c r="B18" s="171" t="s">
        <v>149</v>
      </c>
      <c r="C18" s="63">
        <f>SUMIFS('1. Staff costs'!N:N,'1. Staff costs'!C:C,B18,'1. Staff costs'!H:H,$C$4,'1. Staff costs'!O:O,"&lt;&gt;Error")</f>
        <v>0</v>
      </c>
      <c r="D18" s="63">
        <f>SUMIFS('1. Staff costs'!P:P,'1. Staff costs'!C:C,B18,'1. Staff costs'!H:H,$C$4,'1. Staff costs'!O:O,"&lt;&gt;Error")</f>
        <v>0</v>
      </c>
      <c r="E18" s="63">
        <f>SUMIFS('1. Staff costs'!N:N,'1. Staff costs'!C:C,B18,'1. Staff costs'!H:H,$E$4,'1. Staff costs'!O:O,"&lt;&gt;Error")</f>
        <v>0</v>
      </c>
      <c r="F18" s="63">
        <f>SUMIFS('1. Staff costs'!P:P,'1. Staff costs'!C:C,B18,'1. Staff costs'!H:H,$E$4,'1. Staff costs'!O:O,"&lt;&gt;Error")</f>
        <v>0</v>
      </c>
      <c r="G18" s="63">
        <f>SUMIFS('1. Staff costs'!N:N,'1. Staff costs'!C:C,B18,'1. Staff costs'!H:H,$G$4,'1. Staff costs'!O:O,"&lt;&gt;Error")</f>
        <v>0</v>
      </c>
      <c r="H18" s="63">
        <f>SUMIFS('1. Staff costs'!P:P,'1. Staff costs'!C:C,B18,'1. Staff costs'!H:H,$G$4,'1. Staff costs'!O:O,"&lt;&gt;Error")</f>
        <v>0</v>
      </c>
      <c r="I18" s="63">
        <f>SUMIFS('1. Staff costs'!N:N,'1. Staff costs'!C:C,B18,'1. Staff costs'!H:H,$I$4,'1. Staff costs'!O:O,"&lt;&gt;Error")</f>
        <v>0</v>
      </c>
      <c r="J18" s="63">
        <f>SUMIFS('1. Staff costs'!P:P,'1. Staff costs'!C:C,B18,'1. Staff costs'!H:H,$I$4,'1. Staff costs'!O:O,"&lt;&gt;Error")</f>
        <v>0</v>
      </c>
      <c r="K18" s="64">
        <f t="shared" si="0"/>
        <v>0</v>
      </c>
      <c r="L18" s="64">
        <f t="shared" si="1"/>
        <v>0</v>
      </c>
    </row>
    <row r="19" spans="2:12" x14ac:dyDescent="0.35">
      <c r="B19" s="171" t="s">
        <v>19</v>
      </c>
      <c r="C19" s="63">
        <f>SUMIFS('1. Staff costs'!N:N,'1. Staff costs'!C:C,B19,'1. Staff costs'!H:H,$C$4,'1. Staff costs'!O:O,"&lt;&gt;Error")</f>
        <v>0</v>
      </c>
      <c r="D19" s="63">
        <f>SUMIFS('1. Staff costs'!P:P,'1. Staff costs'!C:C,B19,'1. Staff costs'!H:H,$C$4,'1. Staff costs'!O:O,"&lt;&gt;Error")</f>
        <v>0</v>
      </c>
      <c r="E19" s="63">
        <f>SUMIFS('1. Staff costs'!N:N,'1. Staff costs'!C:C,B19,'1. Staff costs'!H:H,$E$4,'1. Staff costs'!O:O,"&lt;&gt;Error")</f>
        <v>0</v>
      </c>
      <c r="F19" s="63">
        <f>SUMIFS('1. Staff costs'!P:P,'1. Staff costs'!C:C,B19,'1. Staff costs'!H:H,$E$4,'1. Staff costs'!O:O,"&lt;&gt;Error")</f>
        <v>0</v>
      </c>
      <c r="G19" s="63">
        <f>SUMIFS('1. Staff costs'!N:N,'1. Staff costs'!C:C,B19,'1. Staff costs'!H:H,$G$4,'1. Staff costs'!O:O,"&lt;&gt;Error")</f>
        <v>0</v>
      </c>
      <c r="H19" s="63">
        <f>SUMIFS('1. Staff costs'!P:P,'1. Staff costs'!C:C,B19,'1. Staff costs'!H:H,$G$4,'1. Staff costs'!O:O,"&lt;&gt;Error")</f>
        <v>0</v>
      </c>
      <c r="I19" s="63">
        <f>SUMIFS('1. Staff costs'!N:N,'1. Staff costs'!C:C,B19,'1. Staff costs'!H:H,$I$4,'1. Staff costs'!O:O,"&lt;&gt;Error")</f>
        <v>0</v>
      </c>
      <c r="J19" s="63">
        <f>SUMIFS('1. Staff costs'!P:P,'1. Staff costs'!C:C,B19,'1. Staff costs'!H:H,$I$4,'1. Staff costs'!O:O,"&lt;&gt;Error")</f>
        <v>0</v>
      </c>
      <c r="K19" s="64">
        <f t="shared" si="0"/>
        <v>0</v>
      </c>
      <c r="L19" s="64">
        <f t="shared" si="1"/>
        <v>0</v>
      </c>
    </row>
    <row r="20" spans="2:12" x14ac:dyDescent="0.35">
      <c r="B20" s="171" t="s">
        <v>20</v>
      </c>
      <c r="C20" s="63">
        <f>SUMIFS('1. Staff costs'!N:N,'1. Staff costs'!C:C,B20,'1. Staff costs'!H:H,$C$4,'1. Staff costs'!O:O,"&lt;&gt;Error")</f>
        <v>0</v>
      </c>
      <c r="D20" s="63">
        <f>SUMIFS('1. Staff costs'!P:P,'1. Staff costs'!C:C,B20,'1. Staff costs'!H:H,$C$4,'1. Staff costs'!O:O,"&lt;&gt;Error")</f>
        <v>0</v>
      </c>
      <c r="E20" s="63">
        <f>SUMIFS('1. Staff costs'!N:N,'1. Staff costs'!C:C,B20,'1. Staff costs'!H:H,$E$4,'1. Staff costs'!O:O,"&lt;&gt;Error")</f>
        <v>0</v>
      </c>
      <c r="F20" s="63">
        <f>SUMIFS('1. Staff costs'!P:P,'1. Staff costs'!C:C,B20,'1. Staff costs'!H:H,$E$4,'1. Staff costs'!O:O,"&lt;&gt;Error")</f>
        <v>0</v>
      </c>
      <c r="G20" s="63">
        <f>SUMIFS('1. Staff costs'!N:N,'1. Staff costs'!C:C,B20,'1. Staff costs'!H:H,$G$4,'1. Staff costs'!O:O,"&lt;&gt;Error")</f>
        <v>0</v>
      </c>
      <c r="H20" s="63">
        <f>SUMIFS('1. Staff costs'!P:P,'1. Staff costs'!C:C,B20,'1. Staff costs'!H:H,$G$4,'1. Staff costs'!O:O,"&lt;&gt;Error")</f>
        <v>0</v>
      </c>
      <c r="I20" s="63">
        <f>SUMIFS('1. Staff costs'!N:N,'1. Staff costs'!C:C,B20,'1. Staff costs'!H:H,$I$4,'1. Staff costs'!O:O,"&lt;&gt;Error")</f>
        <v>0</v>
      </c>
      <c r="J20" s="63">
        <f>SUMIFS('1. Staff costs'!P:P,'1. Staff costs'!C:C,B20,'1. Staff costs'!H:H,$I$4,'1. Staff costs'!O:O,"&lt;&gt;Error")</f>
        <v>0</v>
      </c>
      <c r="K20" s="64">
        <f t="shared" si="0"/>
        <v>0</v>
      </c>
      <c r="L20" s="64">
        <f t="shared" si="1"/>
        <v>0</v>
      </c>
    </row>
    <row r="21" spans="2:12" x14ac:dyDescent="0.35">
      <c r="B21" s="171" t="s">
        <v>21</v>
      </c>
      <c r="C21" s="63">
        <f>SUMIFS('1. Staff costs'!N:N,'1. Staff costs'!C:C,B21,'1. Staff costs'!H:H,$C$4,'1. Staff costs'!O:O,"&lt;&gt;Error")</f>
        <v>0</v>
      </c>
      <c r="D21" s="63">
        <f>SUMIFS('1. Staff costs'!P:P,'1. Staff costs'!C:C,B21,'1. Staff costs'!H:H,$C$4,'1. Staff costs'!O:O,"&lt;&gt;Error")</f>
        <v>0</v>
      </c>
      <c r="E21" s="63">
        <f>SUMIFS('1. Staff costs'!N:N,'1. Staff costs'!C:C,B21,'1. Staff costs'!H:H,$E$4,'1. Staff costs'!O:O,"&lt;&gt;Error")</f>
        <v>0</v>
      </c>
      <c r="F21" s="63">
        <f>SUMIFS('1. Staff costs'!P:P,'1. Staff costs'!C:C,B21,'1. Staff costs'!H:H,$E$4,'1. Staff costs'!O:O,"&lt;&gt;Error")</f>
        <v>0</v>
      </c>
      <c r="G21" s="63">
        <f>SUMIFS('1. Staff costs'!N:N,'1. Staff costs'!C:C,B21,'1. Staff costs'!H:H,$G$4,'1. Staff costs'!O:O,"&lt;&gt;Error")</f>
        <v>0</v>
      </c>
      <c r="H21" s="63">
        <f>SUMIFS('1. Staff costs'!P:P,'1. Staff costs'!C:C,B21,'1. Staff costs'!H:H,$G$4,'1. Staff costs'!O:O,"&lt;&gt;Error")</f>
        <v>0</v>
      </c>
      <c r="I21" s="63">
        <f>SUMIFS('1. Staff costs'!N:N,'1. Staff costs'!C:C,B21,'1. Staff costs'!H:H,$I$4,'1. Staff costs'!O:O,"&lt;&gt;Error")</f>
        <v>0</v>
      </c>
      <c r="J21" s="63">
        <f>SUMIFS('1. Staff costs'!P:P,'1. Staff costs'!C:C,B21,'1. Staff costs'!H:H,$I$4,'1. Staff costs'!O:O,"&lt;&gt;Error")</f>
        <v>0</v>
      </c>
      <c r="K21" s="64">
        <f t="shared" si="0"/>
        <v>0</v>
      </c>
      <c r="L21" s="64">
        <f t="shared" si="1"/>
        <v>0</v>
      </c>
    </row>
    <row r="22" spans="2:12" x14ac:dyDescent="0.35">
      <c r="B22" s="171" t="s">
        <v>22</v>
      </c>
      <c r="C22" s="63">
        <f>SUMIFS('1. Staff costs'!N:N,'1. Staff costs'!C:C,B22,'1. Staff costs'!H:H,$C$4,'1. Staff costs'!O:O,"&lt;&gt;Error")</f>
        <v>0</v>
      </c>
      <c r="D22" s="63">
        <f>SUMIFS('1. Staff costs'!P:P,'1. Staff costs'!C:C,B22,'1. Staff costs'!H:H,$C$4,'1. Staff costs'!O:O,"&lt;&gt;Error")</f>
        <v>0</v>
      </c>
      <c r="E22" s="63">
        <f>SUMIFS('1. Staff costs'!N:N,'1. Staff costs'!C:C,B22,'1. Staff costs'!H:H,$E$4,'1. Staff costs'!O:O,"&lt;&gt;Error")</f>
        <v>0</v>
      </c>
      <c r="F22" s="63">
        <f>SUMIFS('1. Staff costs'!P:P,'1. Staff costs'!C:C,B22,'1. Staff costs'!H:H,$E$4,'1. Staff costs'!O:O,"&lt;&gt;Error")</f>
        <v>0</v>
      </c>
      <c r="G22" s="63">
        <f>SUMIFS('1. Staff costs'!N:N,'1. Staff costs'!C:C,B22,'1. Staff costs'!H:H,$G$4,'1. Staff costs'!O:O,"&lt;&gt;Error")</f>
        <v>0</v>
      </c>
      <c r="H22" s="63">
        <f>SUMIFS('1. Staff costs'!P:P,'1. Staff costs'!C:C,B22,'1. Staff costs'!H:H,$G$4,'1. Staff costs'!O:O,"&lt;&gt;Error")</f>
        <v>0</v>
      </c>
      <c r="I22" s="63">
        <f>SUMIFS('1. Staff costs'!N:N,'1. Staff costs'!C:C,B22,'1. Staff costs'!H:H,$I$4,'1. Staff costs'!O:O,"&lt;&gt;Error")</f>
        <v>0</v>
      </c>
      <c r="J22" s="63">
        <f>SUMIFS('1. Staff costs'!P:P,'1. Staff costs'!C:C,B22,'1. Staff costs'!H:H,$I$4,'1. Staff costs'!O:O,"&lt;&gt;Error")</f>
        <v>0</v>
      </c>
      <c r="K22" s="64">
        <f t="shared" si="0"/>
        <v>0</v>
      </c>
      <c r="L22" s="64">
        <f t="shared" si="1"/>
        <v>0</v>
      </c>
    </row>
    <row r="23" spans="2:12" x14ac:dyDescent="0.35">
      <c r="B23" s="171" t="s">
        <v>23</v>
      </c>
      <c r="C23" s="63">
        <f>SUMIFS('1. Staff costs'!N:N,'1. Staff costs'!C:C,B23,'1. Staff costs'!H:H,$C$4,'1. Staff costs'!O:O,"&lt;&gt;Error")</f>
        <v>0</v>
      </c>
      <c r="D23" s="63">
        <f>SUMIFS('1. Staff costs'!P:P,'1. Staff costs'!C:C,B23,'1. Staff costs'!H:H,$C$4,'1. Staff costs'!O:O,"&lt;&gt;Error")</f>
        <v>0</v>
      </c>
      <c r="E23" s="63">
        <f>SUMIFS('1. Staff costs'!N:N,'1. Staff costs'!C:C,B23,'1. Staff costs'!H:H,$E$4,'1. Staff costs'!O:O,"&lt;&gt;Error")</f>
        <v>0</v>
      </c>
      <c r="F23" s="63">
        <f>SUMIFS('1. Staff costs'!P:P,'1. Staff costs'!C:C,B23,'1. Staff costs'!H:H,$E$4,'1. Staff costs'!O:O,"&lt;&gt;Error")</f>
        <v>0</v>
      </c>
      <c r="G23" s="63">
        <f>SUMIFS('1. Staff costs'!N:N,'1. Staff costs'!C:C,B23,'1. Staff costs'!H:H,$G$4,'1. Staff costs'!O:O,"&lt;&gt;Error")</f>
        <v>0</v>
      </c>
      <c r="H23" s="63">
        <f>SUMIFS('1. Staff costs'!P:P,'1. Staff costs'!C:C,B23,'1. Staff costs'!H:H,$G$4,'1. Staff costs'!O:O,"&lt;&gt;Error")</f>
        <v>0</v>
      </c>
      <c r="I23" s="63">
        <f>SUMIFS('1. Staff costs'!N:N,'1. Staff costs'!C:C,B23,'1. Staff costs'!H:H,$I$4,'1. Staff costs'!O:O,"&lt;&gt;Error")</f>
        <v>0</v>
      </c>
      <c r="J23" s="63">
        <f>SUMIFS('1. Staff costs'!P:P,'1. Staff costs'!C:C,B23,'1. Staff costs'!H:H,$I$4,'1. Staff costs'!O:O,"&lt;&gt;Error")</f>
        <v>0</v>
      </c>
      <c r="K23" s="64">
        <f t="shared" si="0"/>
        <v>0</v>
      </c>
      <c r="L23" s="64">
        <f t="shared" si="1"/>
        <v>0</v>
      </c>
    </row>
    <row r="24" spans="2:12" x14ac:dyDescent="0.35">
      <c r="B24" s="171" t="s">
        <v>24</v>
      </c>
      <c r="C24" s="63">
        <f>SUMIFS('1. Staff costs'!N:N,'1. Staff costs'!C:C,B24,'1. Staff costs'!H:H,$C$4,'1. Staff costs'!O:O,"&lt;&gt;Error")</f>
        <v>0</v>
      </c>
      <c r="D24" s="63">
        <f>SUMIFS('1. Staff costs'!P:P,'1. Staff costs'!C:C,B24,'1. Staff costs'!H:H,$C$4,'1. Staff costs'!O:O,"&lt;&gt;Error")</f>
        <v>0</v>
      </c>
      <c r="E24" s="63">
        <f>SUMIFS('1. Staff costs'!N:N,'1. Staff costs'!C:C,B24,'1. Staff costs'!H:H,$E$4,'1. Staff costs'!O:O,"&lt;&gt;Error")</f>
        <v>0</v>
      </c>
      <c r="F24" s="63">
        <f>SUMIFS('1. Staff costs'!P:P,'1. Staff costs'!C:C,B24,'1. Staff costs'!H:H,$E$4,'1. Staff costs'!O:O,"&lt;&gt;Error")</f>
        <v>0</v>
      </c>
      <c r="G24" s="63">
        <f>SUMIFS('1. Staff costs'!N:N,'1. Staff costs'!C:C,B24,'1. Staff costs'!H:H,$G$4,'1. Staff costs'!O:O,"&lt;&gt;Error")</f>
        <v>0</v>
      </c>
      <c r="H24" s="63">
        <f>SUMIFS('1. Staff costs'!P:P,'1. Staff costs'!C:C,B24,'1. Staff costs'!H:H,$G$4,'1. Staff costs'!O:O,"&lt;&gt;Error")</f>
        <v>0</v>
      </c>
      <c r="I24" s="63">
        <f>SUMIFS('1. Staff costs'!N:N,'1. Staff costs'!C:C,B24,'1. Staff costs'!H:H,$I$4,'1. Staff costs'!O:O,"&lt;&gt;Error")</f>
        <v>0</v>
      </c>
      <c r="J24" s="63">
        <f>SUMIFS('1. Staff costs'!P:P,'1. Staff costs'!C:C,B24,'1. Staff costs'!H:H,$I$4,'1. Staff costs'!O:O,"&lt;&gt;Error")</f>
        <v>0</v>
      </c>
      <c r="K24" s="64">
        <f t="shared" si="0"/>
        <v>0</v>
      </c>
      <c r="L24" s="64">
        <f t="shared" si="1"/>
        <v>0</v>
      </c>
    </row>
    <row r="25" spans="2:12" x14ac:dyDescent="0.35">
      <c r="B25" s="171" t="s">
        <v>25</v>
      </c>
      <c r="C25" s="63">
        <f>SUMIFS('1. Staff costs'!N:N,'1. Staff costs'!C:C,B25,'1. Staff costs'!H:H,$C$4,'1. Staff costs'!O:O,"&lt;&gt;Error")</f>
        <v>0</v>
      </c>
      <c r="D25" s="63">
        <f>SUMIFS('1. Staff costs'!P:P,'1. Staff costs'!C:C,B25,'1. Staff costs'!H:H,$C$4,'1. Staff costs'!O:O,"&lt;&gt;Error")</f>
        <v>0</v>
      </c>
      <c r="E25" s="63">
        <f>SUMIFS('1. Staff costs'!N:N,'1. Staff costs'!C:C,B25,'1. Staff costs'!H:H,$E$4,'1. Staff costs'!O:O,"&lt;&gt;Error")</f>
        <v>0</v>
      </c>
      <c r="F25" s="63">
        <f>SUMIFS('1. Staff costs'!P:P,'1. Staff costs'!C:C,B25,'1. Staff costs'!H:H,$E$4,'1. Staff costs'!O:O,"&lt;&gt;Error")</f>
        <v>0</v>
      </c>
      <c r="G25" s="63">
        <f>SUMIFS('1. Staff costs'!N:N,'1. Staff costs'!C:C,B25,'1. Staff costs'!H:H,$G$4,'1. Staff costs'!O:O,"&lt;&gt;Error")</f>
        <v>0</v>
      </c>
      <c r="H25" s="63">
        <f>SUMIFS('1. Staff costs'!P:P,'1. Staff costs'!C:C,B25,'1. Staff costs'!H:H,$G$4,'1. Staff costs'!O:O,"&lt;&gt;Error")</f>
        <v>0</v>
      </c>
      <c r="I25" s="63">
        <f>SUMIFS('1. Staff costs'!N:N,'1. Staff costs'!C:C,B25,'1. Staff costs'!H:H,$I$4,'1. Staff costs'!O:O,"&lt;&gt;Error")</f>
        <v>0</v>
      </c>
      <c r="J25" s="63">
        <f>SUMIFS('1. Staff costs'!P:P,'1. Staff costs'!C:C,B25,'1. Staff costs'!H:H,$I$4,'1. Staff costs'!O:O,"&lt;&gt;Error")</f>
        <v>0</v>
      </c>
      <c r="K25" s="64">
        <f t="shared" si="0"/>
        <v>0</v>
      </c>
      <c r="L25" s="64">
        <f t="shared" si="1"/>
        <v>0</v>
      </c>
    </row>
    <row r="26" spans="2:12" x14ac:dyDescent="0.35">
      <c r="B26" s="171" t="s">
        <v>109</v>
      </c>
      <c r="C26" s="63">
        <f>SUMIFS('1. Staff costs'!N:N,'1. Staff costs'!C:C,B26,'1. Staff costs'!H:H,$C$4,'1. Staff costs'!O:O,"&lt;&gt;Error")</f>
        <v>0</v>
      </c>
      <c r="D26" s="63">
        <f>SUMIFS('1. Staff costs'!P:P,'1. Staff costs'!C:C,B26,'1. Staff costs'!H:H,$C$4,'1. Staff costs'!O:O,"&lt;&gt;Error")</f>
        <v>0</v>
      </c>
      <c r="E26" s="63">
        <f>SUMIFS('1. Staff costs'!N:N,'1. Staff costs'!C:C,B26,'1. Staff costs'!H:H,$E$4,'1. Staff costs'!O:O,"&lt;&gt;Error")</f>
        <v>0</v>
      </c>
      <c r="F26" s="63">
        <f>SUMIFS('1. Staff costs'!P:P,'1. Staff costs'!C:C,B26,'1. Staff costs'!H:H,$E$4,'1. Staff costs'!O:O,"&lt;&gt;Error")</f>
        <v>0</v>
      </c>
      <c r="G26" s="63">
        <f>SUMIFS('1. Staff costs'!N:N,'1. Staff costs'!C:C,B26,'1. Staff costs'!H:H,$G$4,'1. Staff costs'!O:O,"&lt;&gt;Error")</f>
        <v>0</v>
      </c>
      <c r="H26" s="63">
        <f>SUMIFS('1. Staff costs'!P:P,'1. Staff costs'!C:C,B26,'1. Staff costs'!H:H,$G$4,'1. Staff costs'!O:O,"&lt;&gt;Error")</f>
        <v>0</v>
      </c>
      <c r="I26" s="63">
        <f>SUMIFS('1. Staff costs'!N:N,'1. Staff costs'!C:C,B26,'1. Staff costs'!H:H,$I$4,'1. Staff costs'!O:O,"&lt;&gt;Error")</f>
        <v>0</v>
      </c>
      <c r="J26" s="63">
        <f>SUMIFS('1. Staff costs'!P:P,'1. Staff costs'!C:C,B26,'1. Staff costs'!H:H,$I$4,'1. Staff costs'!O:O,"&lt;&gt;Error")</f>
        <v>0</v>
      </c>
      <c r="K26" s="64">
        <f t="shared" si="0"/>
        <v>0</v>
      </c>
      <c r="L26" s="64">
        <f t="shared" si="1"/>
        <v>0</v>
      </c>
    </row>
    <row r="27" spans="2:12" x14ac:dyDescent="0.35">
      <c r="B27" s="171" t="s">
        <v>110</v>
      </c>
      <c r="C27" s="63">
        <f>SUMIFS('1. Staff costs'!N:N,'1. Staff costs'!C:C,B27,'1. Staff costs'!H:H,$C$4,'1. Staff costs'!O:O,"&lt;&gt;Error")</f>
        <v>0</v>
      </c>
      <c r="D27" s="63">
        <f>SUMIFS('1. Staff costs'!P:P,'1. Staff costs'!C:C,B27,'1. Staff costs'!H:H,$C$4,'1. Staff costs'!O:O,"&lt;&gt;Error")</f>
        <v>0</v>
      </c>
      <c r="E27" s="63">
        <f>SUMIFS('1. Staff costs'!N:N,'1. Staff costs'!C:C,B27,'1. Staff costs'!H:H,$E$4,'1. Staff costs'!O:O,"&lt;&gt;Error")</f>
        <v>0</v>
      </c>
      <c r="F27" s="63">
        <f>SUMIFS('1. Staff costs'!P:P,'1. Staff costs'!C:C,B27,'1. Staff costs'!H:H,$E$4,'1. Staff costs'!O:O,"&lt;&gt;Error")</f>
        <v>0</v>
      </c>
      <c r="G27" s="63">
        <f>SUMIFS('1. Staff costs'!N:N,'1. Staff costs'!C:C,B27,'1. Staff costs'!H:H,$G$4,'1. Staff costs'!O:O,"&lt;&gt;Error")</f>
        <v>0</v>
      </c>
      <c r="H27" s="63">
        <f>SUMIFS('1. Staff costs'!P:P,'1. Staff costs'!C:C,B27,'1. Staff costs'!H:H,$G$4,'1. Staff costs'!O:O,"&lt;&gt;Error")</f>
        <v>0</v>
      </c>
      <c r="I27" s="63">
        <f>SUMIFS('1. Staff costs'!N:N,'1. Staff costs'!C:C,B27,'1. Staff costs'!H:H,$I$4,'1. Staff costs'!O:O,"&lt;&gt;Error")</f>
        <v>0</v>
      </c>
      <c r="J27" s="63">
        <f>SUMIFS('1. Staff costs'!P:P,'1. Staff costs'!C:C,B27,'1. Staff costs'!H:H,$I$4,'1. Staff costs'!O:O,"&lt;&gt;Error")</f>
        <v>0</v>
      </c>
      <c r="K27" s="64">
        <f t="shared" si="0"/>
        <v>0</v>
      </c>
      <c r="L27" s="64">
        <f t="shared" si="1"/>
        <v>0</v>
      </c>
    </row>
    <row r="28" spans="2:12" x14ac:dyDescent="0.35">
      <c r="B28" s="171" t="s">
        <v>111</v>
      </c>
      <c r="C28" s="63">
        <f>SUMIFS('1. Staff costs'!N:N,'1. Staff costs'!C:C,B28,'1. Staff costs'!H:H,$C$4,'1. Staff costs'!O:O,"&lt;&gt;Error")</f>
        <v>0</v>
      </c>
      <c r="D28" s="63">
        <f>SUMIFS('1. Staff costs'!P:P,'1. Staff costs'!C:C,B28,'1. Staff costs'!H:H,$C$4,'1. Staff costs'!O:O,"&lt;&gt;Error")</f>
        <v>0</v>
      </c>
      <c r="E28" s="63">
        <f>SUMIFS('1. Staff costs'!N:N,'1. Staff costs'!C:C,B28,'1. Staff costs'!H:H,$E$4,'1. Staff costs'!O:O,"&lt;&gt;Error")</f>
        <v>0</v>
      </c>
      <c r="F28" s="63">
        <f>SUMIFS('1. Staff costs'!P:P,'1. Staff costs'!C:C,B28,'1. Staff costs'!H:H,$E$4,'1. Staff costs'!O:O,"&lt;&gt;Error")</f>
        <v>0</v>
      </c>
      <c r="G28" s="63">
        <f>SUMIFS('1. Staff costs'!N:N,'1. Staff costs'!C:C,B28,'1. Staff costs'!H:H,$G$4,'1. Staff costs'!O:O,"&lt;&gt;Error")</f>
        <v>0</v>
      </c>
      <c r="H28" s="63">
        <f>SUMIFS('1. Staff costs'!P:P,'1. Staff costs'!C:C,B28,'1. Staff costs'!H:H,$G$4,'1. Staff costs'!O:O,"&lt;&gt;Error")</f>
        <v>0</v>
      </c>
      <c r="I28" s="63">
        <f>SUMIFS('1. Staff costs'!N:N,'1. Staff costs'!C:C,B28,'1. Staff costs'!H:H,$I$4,'1. Staff costs'!O:O,"&lt;&gt;Error")</f>
        <v>0</v>
      </c>
      <c r="J28" s="63">
        <f>SUMIFS('1. Staff costs'!P:P,'1. Staff costs'!C:C,B28,'1. Staff costs'!H:H,$I$4,'1. Staff costs'!O:O,"&lt;&gt;Error")</f>
        <v>0</v>
      </c>
      <c r="K28" s="64">
        <f t="shared" si="0"/>
        <v>0</v>
      </c>
      <c r="L28" s="64">
        <f t="shared" si="1"/>
        <v>0</v>
      </c>
    </row>
    <row r="29" spans="2:12" x14ac:dyDescent="0.35">
      <c r="B29" s="171" t="s">
        <v>112</v>
      </c>
      <c r="C29" s="63">
        <f>SUMIFS('1. Staff costs'!N:N,'1. Staff costs'!C:C,B29,'1. Staff costs'!H:H,$C$4,'1. Staff costs'!O:O,"&lt;&gt;Error")</f>
        <v>0</v>
      </c>
      <c r="D29" s="63">
        <f>SUMIFS('1. Staff costs'!P:P,'1. Staff costs'!C:C,B29,'1. Staff costs'!H:H,$C$4,'1. Staff costs'!O:O,"&lt;&gt;Error")</f>
        <v>0</v>
      </c>
      <c r="E29" s="63">
        <f>SUMIFS('1. Staff costs'!N:N,'1. Staff costs'!C:C,B29,'1. Staff costs'!H:H,$E$4,'1. Staff costs'!O:O,"&lt;&gt;Error")</f>
        <v>0</v>
      </c>
      <c r="F29" s="63">
        <f>SUMIFS('1. Staff costs'!P:P,'1. Staff costs'!C:C,B29,'1. Staff costs'!H:H,$E$4,'1. Staff costs'!O:O,"&lt;&gt;Error")</f>
        <v>0</v>
      </c>
      <c r="G29" s="63">
        <f>SUMIFS('1. Staff costs'!N:N,'1. Staff costs'!C:C,B29,'1. Staff costs'!H:H,$G$4,'1. Staff costs'!O:O,"&lt;&gt;Error")</f>
        <v>0</v>
      </c>
      <c r="H29" s="63">
        <f>SUMIFS('1. Staff costs'!P:P,'1. Staff costs'!C:C,B29,'1. Staff costs'!H:H,$G$4,'1. Staff costs'!O:O,"&lt;&gt;Error")</f>
        <v>0</v>
      </c>
      <c r="I29" s="63">
        <f>SUMIFS('1. Staff costs'!N:N,'1. Staff costs'!C:C,B29,'1. Staff costs'!H:H,$I$4,'1. Staff costs'!O:O,"&lt;&gt;Error")</f>
        <v>0</v>
      </c>
      <c r="J29" s="63">
        <f>SUMIFS('1. Staff costs'!P:P,'1. Staff costs'!C:C,B29,'1. Staff costs'!H:H,$I$4,'1. Staff costs'!O:O,"&lt;&gt;Error")</f>
        <v>0</v>
      </c>
      <c r="K29" s="64">
        <f t="shared" si="0"/>
        <v>0</v>
      </c>
      <c r="L29" s="64">
        <f t="shared" si="1"/>
        <v>0</v>
      </c>
    </row>
    <row r="30" spans="2:12" x14ac:dyDescent="0.35">
      <c r="B30" s="171" t="s">
        <v>113</v>
      </c>
      <c r="C30" s="63">
        <f>SUMIFS('1. Staff costs'!N:N,'1. Staff costs'!C:C,B30,'1. Staff costs'!H:H,$C$4,'1. Staff costs'!O:O,"&lt;&gt;Error")</f>
        <v>0</v>
      </c>
      <c r="D30" s="63">
        <f>SUMIFS('1. Staff costs'!P:P,'1. Staff costs'!C:C,B30,'1. Staff costs'!H:H,$C$4,'1. Staff costs'!O:O,"&lt;&gt;Error")</f>
        <v>0</v>
      </c>
      <c r="E30" s="63">
        <f>SUMIFS('1. Staff costs'!N:N,'1. Staff costs'!C:C,B30,'1. Staff costs'!H:H,$E$4,'1. Staff costs'!O:O,"&lt;&gt;Error")</f>
        <v>0</v>
      </c>
      <c r="F30" s="63">
        <f>SUMIFS('1. Staff costs'!P:P,'1. Staff costs'!C:C,B30,'1. Staff costs'!H:H,$E$4,'1. Staff costs'!O:O,"&lt;&gt;Error")</f>
        <v>0</v>
      </c>
      <c r="G30" s="63">
        <f>SUMIFS('1. Staff costs'!N:N,'1. Staff costs'!C:C,B30,'1. Staff costs'!H:H,$G$4,'1. Staff costs'!O:O,"&lt;&gt;Error")</f>
        <v>0</v>
      </c>
      <c r="H30" s="63">
        <f>SUMIFS('1. Staff costs'!P:P,'1. Staff costs'!C:C,B30,'1. Staff costs'!H:H,$G$4,'1. Staff costs'!O:O,"&lt;&gt;Error")</f>
        <v>0</v>
      </c>
      <c r="I30" s="63">
        <f>SUMIFS('1. Staff costs'!N:N,'1. Staff costs'!C:C,B30,'1. Staff costs'!H:H,$I$4,'1. Staff costs'!O:O,"&lt;&gt;Error")</f>
        <v>0</v>
      </c>
      <c r="J30" s="63">
        <f>SUMIFS('1. Staff costs'!P:P,'1. Staff costs'!C:C,B30,'1. Staff costs'!H:H,$I$4,'1. Staff costs'!O:O,"&lt;&gt;Error")</f>
        <v>0</v>
      </c>
      <c r="K30" s="64">
        <f t="shared" si="0"/>
        <v>0</v>
      </c>
      <c r="L30" s="64">
        <f t="shared" si="1"/>
        <v>0</v>
      </c>
    </row>
    <row r="31" spans="2:12" x14ac:dyDescent="0.35">
      <c r="B31" s="171" t="s">
        <v>114</v>
      </c>
      <c r="C31" s="63">
        <f>SUMIFS('1. Staff costs'!N:N,'1. Staff costs'!C:C,B31,'1. Staff costs'!H:H,$C$4,'1. Staff costs'!O:O,"&lt;&gt;Error")</f>
        <v>0</v>
      </c>
      <c r="D31" s="63">
        <f>SUMIFS('1. Staff costs'!P:P,'1. Staff costs'!C:C,B31,'1. Staff costs'!H:H,$C$4,'1. Staff costs'!O:O,"&lt;&gt;Error")</f>
        <v>0</v>
      </c>
      <c r="E31" s="63">
        <f>SUMIFS('1. Staff costs'!N:N,'1. Staff costs'!C:C,B31,'1. Staff costs'!H:H,$E$4,'1. Staff costs'!O:O,"&lt;&gt;Error")</f>
        <v>0</v>
      </c>
      <c r="F31" s="63">
        <f>SUMIFS('1. Staff costs'!P:P,'1. Staff costs'!C:C,B31,'1. Staff costs'!H:H,$E$4,'1. Staff costs'!O:O,"&lt;&gt;Error")</f>
        <v>0</v>
      </c>
      <c r="G31" s="63">
        <f>SUMIFS('1. Staff costs'!N:N,'1. Staff costs'!C:C,B31,'1. Staff costs'!H:H,$G$4,'1. Staff costs'!O:O,"&lt;&gt;Error")</f>
        <v>0</v>
      </c>
      <c r="H31" s="63">
        <f>SUMIFS('1. Staff costs'!P:P,'1. Staff costs'!C:C,B31,'1. Staff costs'!H:H,$G$4,'1. Staff costs'!O:O,"&lt;&gt;Error")</f>
        <v>0</v>
      </c>
      <c r="I31" s="63">
        <f>SUMIFS('1. Staff costs'!N:N,'1. Staff costs'!C:C,B31,'1. Staff costs'!H:H,$I$4,'1. Staff costs'!O:O,"&lt;&gt;Error")</f>
        <v>0</v>
      </c>
      <c r="J31" s="63">
        <f>SUMIFS('1. Staff costs'!P:P,'1. Staff costs'!C:C,B31,'1. Staff costs'!H:H,$I$4,'1. Staff costs'!O:O,"&lt;&gt;Error")</f>
        <v>0</v>
      </c>
      <c r="K31" s="64">
        <f t="shared" si="0"/>
        <v>0</v>
      </c>
      <c r="L31" s="64">
        <f t="shared" si="1"/>
        <v>0</v>
      </c>
    </row>
    <row r="32" spans="2:12" x14ac:dyDescent="0.35">
      <c r="B32" s="171" t="s">
        <v>115</v>
      </c>
      <c r="C32" s="63">
        <f>SUMIFS('1. Staff costs'!N:N,'1. Staff costs'!C:C,B32,'1. Staff costs'!H:H,$C$4,'1. Staff costs'!O:O,"&lt;&gt;Error")</f>
        <v>0</v>
      </c>
      <c r="D32" s="63">
        <f>SUMIFS('1. Staff costs'!P:P,'1. Staff costs'!C:C,B32,'1. Staff costs'!H:H,$C$4,'1. Staff costs'!O:O,"&lt;&gt;Error")</f>
        <v>0</v>
      </c>
      <c r="E32" s="63">
        <f>SUMIFS('1. Staff costs'!N:N,'1. Staff costs'!C:C,B32,'1. Staff costs'!H:H,$E$4,'1. Staff costs'!O:O,"&lt;&gt;Error")</f>
        <v>0</v>
      </c>
      <c r="F32" s="63">
        <f>SUMIFS('1. Staff costs'!P:P,'1. Staff costs'!C:C,B32,'1. Staff costs'!H:H,$E$4,'1. Staff costs'!O:O,"&lt;&gt;Error")</f>
        <v>0</v>
      </c>
      <c r="G32" s="63">
        <f>SUMIFS('1. Staff costs'!N:N,'1. Staff costs'!C:C,B32,'1. Staff costs'!H:H,$G$4,'1. Staff costs'!O:O,"&lt;&gt;Error")</f>
        <v>0</v>
      </c>
      <c r="H32" s="63">
        <f>SUMIFS('1. Staff costs'!P:P,'1. Staff costs'!C:C,B32,'1. Staff costs'!H:H,$G$4,'1. Staff costs'!O:O,"&lt;&gt;Error")</f>
        <v>0</v>
      </c>
      <c r="I32" s="63">
        <f>SUMIFS('1. Staff costs'!N:N,'1. Staff costs'!C:C,B32,'1. Staff costs'!H:H,$I$4,'1. Staff costs'!O:O,"&lt;&gt;Error")</f>
        <v>0</v>
      </c>
      <c r="J32" s="63">
        <f>SUMIFS('1. Staff costs'!P:P,'1. Staff costs'!C:C,B32,'1. Staff costs'!H:H,$I$4,'1. Staff costs'!O:O,"&lt;&gt;Error")</f>
        <v>0</v>
      </c>
      <c r="K32" s="64">
        <f t="shared" si="0"/>
        <v>0</v>
      </c>
      <c r="L32" s="64">
        <f t="shared" si="1"/>
        <v>0</v>
      </c>
    </row>
    <row r="33" spans="2:12" x14ac:dyDescent="0.35">
      <c r="B33" s="171" t="s">
        <v>116</v>
      </c>
      <c r="C33" s="63">
        <f>SUMIFS('1. Staff costs'!N:N,'1. Staff costs'!C:C,B33,'1. Staff costs'!H:H,$C$4,'1. Staff costs'!O:O,"&lt;&gt;Error")</f>
        <v>0</v>
      </c>
      <c r="D33" s="63">
        <f>SUMIFS('1. Staff costs'!P:P,'1. Staff costs'!C:C,B33,'1. Staff costs'!H:H,$C$4,'1. Staff costs'!O:O,"&lt;&gt;Error")</f>
        <v>0</v>
      </c>
      <c r="E33" s="63">
        <f>SUMIFS('1. Staff costs'!N:N,'1. Staff costs'!C:C,B33,'1. Staff costs'!H:H,$E$4,'1. Staff costs'!O:O,"&lt;&gt;Error")</f>
        <v>0</v>
      </c>
      <c r="F33" s="63">
        <f>SUMIFS('1. Staff costs'!P:P,'1. Staff costs'!C:C,B33,'1. Staff costs'!H:H,$E$4,'1. Staff costs'!O:O,"&lt;&gt;Error")</f>
        <v>0</v>
      </c>
      <c r="G33" s="63">
        <f>SUMIFS('1. Staff costs'!N:N,'1. Staff costs'!C:C,B33,'1. Staff costs'!H:H,$G$4,'1. Staff costs'!O:O,"&lt;&gt;Error")</f>
        <v>0</v>
      </c>
      <c r="H33" s="63">
        <f>SUMIFS('1. Staff costs'!P:P,'1. Staff costs'!C:C,B33,'1. Staff costs'!H:H,$G$4,'1. Staff costs'!O:O,"&lt;&gt;Error")</f>
        <v>0</v>
      </c>
      <c r="I33" s="63">
        <f>SUMIFS('1. Staff costs'!N:N,'1. Staff costs'!C:C,B33,'1. Staff costs'!H:H,$I$4,'1. Staff costs'!O:O,"&lt;&gt;Error")</f>
        <v>0</v>
      </c>
      <c r="J33" s="63">
        <f>SUMIFS('1. Staff costs'!P:P,'1. Staff costs'!C:C,B33,'1. Staff costs'!H:H,$I$4,'1. Staff costs'!O:O,"&lt;&gt;Error")</f>
        <v>0</v>
      </c>
      <c r="K33" s="64">
        <f t="shared" si="0"/>
        <v>0</v>
      </c>
      <c r="L33" s="64">
        <f t="shared" si="1"/>
        <v>0</v>
      </c>
    </row>
    <row r="34" spans="2:12" x14ac:dyDescent="0.35">
      <c r="B34" s="171" t="s">
        <v>117</v>
      </c>
      <c r="C34" s="63">
        <f>SUMIFS('1. Staff costs'!N:N,'1. Staff costs'!C:C,B34,'1. Staff costs'!H:H,$C$4,'1. Staff costs'!O:O,"&lt;&gt;Error")</f>
        <v>0</v>
      </c>
      <c r="D34" s="63">
        <f>SUMIFS('1. Staff costs'!P:P,'1. Staff costs'!C:C,B34,'1. Staff costs'!H:H,$C$4,'1. Staff costs'!O:O,"&lt;&gt;Error")</f>
        <v>0</v>
      </c>
      <c r="E34" s="63">
        <f>SUMIFS('1. Staff costs'!N:N,'1. Staff costs'!C:C,B34,'1. Staff costs'!H:H,$E$4,'1. Staff costs'!O:O,"&lt;&gt;Error")</f>
        <v>0</v>
      </c>
      <c r="F34" s="63">
        <f>SUMIFS('1. Staff costs'!P:P,'1. Staff costs'!C:C,B34,'1. Staff costs'!H:H,$E$4,'1. Staff costs'!O:O,"&lt;&gt;Error")</f>
        <v>0</v>
      </c>
      <c r="G34" s="63">
        <f>SUMIFS('1. Staff costs'!N:N,'1. Staff costs'!C:C,B34,'1. Staff costs'!H:H,$G$4,'1. Staff costs'!O:O,"&lt;&gt;Error")</f>
        <v>0</v>
      </c>
      <c r="H34" s="63">
        <f>SUMIFS('1. Staff costs'!P:P,'1. Staff costs'!C:C,B34,'1. Staff costs'!H:H,$G$4,'1. Staff costs'!O:O,"&lt;&gt;Error")</f>
        <v>0</v>
      </c>
      <c r="I34" s="63">
        <f>SUMIFS('1. Staff costs'!N:N,'1. Staff costs'!C:C,B34,'1. Staff costs'!H:H,$I$4,'1. Staff costs'!O:O,"&lt;&gt;Error")</f>
        <v>0</v>
      </c>
      <c r="J34" s="63">
        <f>SUMIFS('1. Staff costs'!P:P,'1. Staff costs'!C:C,B34,'1. Staff costs'!H:H,$I$4,'1. Staff costs'!O:O,"&lt;&gt;Error")</f>
        <v>0</v>
      </c>
      <c r="K34" s="64">
        <f t="shared" si="0"/>
        <v>0</v>
      </c>
      <c r="L34" s="64">
        <f t="shared" si="1"/>
        <v>0</v>
      </c>
    </row>
    <row r="35" spans="2:12" x14ac:dyDescent="0.35">
      <c r="B35" s="171" t="s">
        <v>118</v>
      </c>
      <c r="C35" s="63">
        <f>SUMIFS('1. Staff costs'!N:N,'1. Staff costs'!C:C,B35,'1. Staff costs'!H:H,$C$4,'1. Staff costs'!O:O,"&lt;&gt;Error")</f>
        <v>0</v>
      </c>
      <c r="D35" s="63">
        <f>SUMIFS('1. Staff costs'!P:P,'1. Staff costs'!C:C,B35,'1. Staff costs'!H:H,$C$4,'1. Staff costs'!O:O,"&lt;&gt;Error")</f>
        <v>0</v>
      </c>
      <c r="E35" s="63">
        <f>SUMIFS('1. Staff costs'!N:N,'1. Staff costs'!C:C,B35,'1. Staff costs'!H:H,$E$4,'1. Staff costs'!O:O,"&lt;&gt;Error")</f>
        <v>0</v>
      </c>
      <c r="F35" s="63">
        <f>SUMIFS('1. Staff costs'!P:P,'1. Staff costs'!C:C,B35,'1. Staff costs'!H:H,$E$4,'1. Staff costs'!O:O,"&lt;&gt;Error")</f>
        <v>0</v>
      </c>
      <c r="G35" s="63">
        <f>SUMIFS('1. Staff costs'!N:N,'1. Staff costs'!C:C,B35,'1. Staff costs'!H:H,$G$4,'1. Staff costs'!O:O,"&lt;&gt;Error")</f>
        <v>0</v>
      </c>
      <c r="H35" s="63">
        <f>SUMIFS('1. Staff costs'!P:P,'1. Staff costs'!C:C,B35,'1. Staff costs'!H:H,$G$4,'1. Staff costs'!O:O,"&lt;&gt;Error")</f>
        <v>0</v>
      </c>
      <c r="I35" s="63">
        <f>SUMIFS('1. Staff costs'!N:N,'1. Staff costs'!C:C,B35,'1. Staff costs'!H:H,$I$4,'1. Staff costs'!O:O,"&lt;&gt;Error")</f>
        <v>0</v>
      </c>
      <c r="J35" s="63">
        <f>SUMIFS('1. Staff costs'!P:P,'1. Staff costs'!C:C,B35,'1. Staff costs'!H:H,$I$4,'1. Staff costs'!O:O,"&lt;&gt;Error")</f>
        <v>0</v>
      </c>
      <c r="K35" s="64">
        <f t="shared" si="0"/>
        <v>0</v>
      </c>
      <c r="L35" s="64">
        <f t="shared" si="1"/>
        <v>0</v>
      </c>
    </row>
    <row r="36" spans="2:12" x14ac:dyDescent="0.35">
      <c r="B36" s="171" t="s">
        <v>119</v>
      </c>
      <c r="C36" s="63">
        <f>SUMIFS('1. Staff costs'!N:N,'1. Staff costs'!C:C,B36,'1. Staff costs'!H:H,$C$4,'1. Staff costs'!O:O,"&lt;&gt;Error")</f>
        <v>0</v>
      </c>
      <c r="D36" s="63">
        <f>SUMIFS('1. Staff costs'!P:P,'1. Staff costs'!C:C,B36,'1. Staff costs'!H:H,$C$4,'1. Staff costs'!O:O,"&lt;&gt;Error")</f>
        <v>0</v>
      </c>
      <c r="E36" s="63">
        <f>SUMIFS('1. Staff costs'!N:N,'1. Staff costs'!C:C,B36,'1. Staff costs'!H:H,$E$4,'1. Staff costs'!O:O,"&lt;&gt;Error")</f>
        <v>0</v>
      </c>
      <c r="F36" s="63">
        <f>SUMIFS('1. Staff costs'!P:P,'1. Staff costs'!C:C,B36,'1. Staff costs'!H:H,$E$4,'1. Staff costs'!O:O,"&lt;&gt;Error")</f>
        <v>0</v>
      </c>
      <c r="G36" s="63">
        <f>SUMIFS('1. Staff costs'!N:N,'1. Staff costs'!C:C,B36,'1. Staff costs'!H:H,$G$4,'1. Staff costs'!O:O,"&lt;&gt;Error")</f>
        <v>0</v>
      </c>
      <c r="H36" s="63">
        <f>SUMIFS('1. Staff costs'!P:P,'1. Staff costs'!C:C,B36,'1. Staff costs'!H:H,$G$4,'1. Staff costs'!O:O,"&lt;&gt;Error")</f>
        <v>0</v>
      </c>
      <c r="I36" s="63">
        <f>SUMIFS('1. Staff costs'!N:N,'1. Staff costs'!C:C,B36,'1. Staff costs'!H:H,$I$4,'1. Staff costs'!O:O,"&lt;&gt;Error")</f>
        <v>0</v>
      </c>
      <c r="J36" s="63">
        <f>SUMIFS('1. Staff costs'!P:P,'1. Staff costs'!C:C,B36,'1. Staff costs'!H:H,$I$4,'1. Staff costs'!O:O,"&lt;&gt;Error")</f>
        <v>0</v>
      </c>
      <c r="K36" s="64">
        <f t="shared" si="0"/>
        <v>0</v>
      </c>
      <c r="L36" s="64">
        <f t="shared" si="1"/>
        <v>0</v>
      </c>
    </row>
    <row r="37" spans="2:12" x14ac:dyDescent="0.35">
      <c r="B37" s="171" t="s">
        <v>120</v>
      </c>
      <c r="C37" s="63">
        <f>SUMIFS('1. Staff costs'!N:N,'1. Staff costs'!C:C,B37,'1. Staff costs'!H:H,$C$4,'1. Staff costs'!O:O,"&lt;&gt;Error")</f>
        <v>0</v>
      </c>
      <c r="D37" s="63">
        <f>SUMIFS('1. Staff costs'!P:P,'1. Staff costs'!C:C,B37,'1. Staff costs'!H:H,$C$4,'1. Staff costs'!O:O,"&lt;&gt;Error")</f>
        <v>0</v>
      </c>
      <c r="E37" s="63">
        <f>SUMIFS('1. Staff costs'!N:N,'1. Staff costs'!C:C,B37,'1. Staff costs'!H:H,$E$4,'1. Staff costs'!O:O,"&lt;&gt;Error")</f>
        <v>0</v>
      </c>
      <c r="F37" s="63">
        <f>SUMIFS('1. Staff costs'!P:P,'1. Staff costs'!C:C,B37,'1. Staff costs'!H:H,$E$4,'1. Staff costs'!O:O,"&lt;&gt;Error")</f>
        <v>0</v>
      </c>
      <c r="G37" s="63">
        <f>SUMIFS('1. Staff costs'!N:N,'1. Staff costs'!C:C,B37,'1. Staff costs'!H:H,$G$4,'1. Staff costs'!O:O,"&lt;&gt;Error")</f>
        <v>0</v>
      </c>
      <c r="H37" s="63">
        <f>SUMIFS('1. Staff costs'!P:P,'1. Staff costs'!C:C,B37,'1. Staff costs'!H:H,$G$4,'1. Staff costs'!O:O,"&lt;&gt;Error")</f>
        <v>0</v>
      </c>
      <c r="I37" s="63">
        <f>SUMIFS('1. Staff costs'!N:N,'1. Staff costs'!C:C,B37,'1. Staff costs'!H:H,$I$4,'1. Staff costs'!O:O,"&lt;&gt;Error")</f>
        <v>0</v>
      </c>
      <c r="J37" s="63">
        <f>SUMIFS('1. Staff costs'!P:P,'1. Staff costs'!C:C,B37,'1. Staff costs'!H:H,$I$4,'1. Staff costs'!O:O,"&lt;&gt;Error")</f>
        <v>0</v>
      </c>
      <c r="K37" s="64">
        <f t="shared" si="0"/>
        <v>0</v>
      </c>
      <c r="L37" s="64">
        <f t="shared" si="1"/>
        <v>0</v>
      </c>
    </row>
    <row r="38" spans="2:12" x14ac:dyDescent="0.35">
      <c r="B38" s="171" t="s">
        <v>121</v>
      </c>
      <c r="C38" s="63">
        <f>SUMIFS('1. Staff costs'!N:N,'1. Staff costs'!C:C,B38,'1. Staff costs'!H:H,$C$4,'1. Staff costs'!O:O,"&lt;&gt;Error")</f>
        <v>0</v>
      </c>
      <c r="D38" s="63">
        <f>SUMIFS('1. Staff costs'!P:P,'1. Staff costs'!C:C,B38,'1. Staff costs'!H:H,$C$4,'1. Staff costs'!O:O,"&lt;&gt;Error")</f>
        <v>0</v>
      </c>
      <c r="E38" s="63">
        <f>SUMIFS('1. Staff costs'!N:N,'1. Staff costs'!C:C,B38,'1. Staff costs'!H:H,$E$4,'1. Staff costs'!O:O,"&lt;&gt;Error")</f>
        <v>0</v>
      </c>
      <c r="F38" s="63">
        <f>SUMIFS('1. Staff costs'!P:P,'1. Staff costs'!C:C,B38,'1. Staff costs'!H:H,$E$4,'1. Staff costs'!O:O,"&lt;&gt;Error")</f>
        <v>0</v>
      </c>
      <c r="G38" s="63">
        <f>SUMIFS('1. Staff costs'!N:N,'1. Staff costs'!C:C,B38,'1. Staff costs'!H:H,$G$4,'1. Staff costs'!O:O,"&lt;&gt;Error")</f>
        <v>0</v>
      </c>
      <c r="H38" s="63">
        <f>SUMIFS('1. Staff costs'!P:P,'1. Staff costs'!C:C,B38,'1. Staff costs'!H:H,$G$4,'1. Staff costs'!O:O,"&lt;&gt;Error")</f>
        <v>0</v>
      </c>
      <c r="I38" s="63">
        <f>SUMIFS('1. Staff costs'!N:N,'1. Staff costs'!C:C,B38,'1. Staff costs'!H:H,$I$4,'1. Staff costs'!O:O,"&lt;&gt;Error")</f>
        <v>0</v>
      </c>
      <c r="J38" s="63">
        <f>SUMIFS('1. Staff costs'!P:P,'1. Staff costs'!C:C,B38,'1. Staff costs'!H:H,$I$4,'1. Staff costs'!O:O,"&lt;&gt;Error")</f>
        <v>0</v>
      </c>
      <c r="K38" s="64">
        <f t="shared" si="0"/>
        <v>0</v>
      </c>
      <c r="L38" s="64">
        <f t="shared" si="1"/>
        <v>0</v>
      </c>
    </row>
    <row r="39" spans="2:12" x14ac:dyDescent="0.35">
      <c r="B39" s="171" t="s">
        <v>122</v>
      </c>
      <c r="C39" s="63">
        <f>SUMIFS('1. Staff costs'!N:N,'1. Staff costs'!C:C,B39,'1. Staff costs'!H:H,$C$4,'1. Staff costs'!O:O,"&lt;&gt;Error")</f>
        <v>0</v>
      </c>
      <c r="D39" s="63">
        <f>SUMIFS('1. Staff costs'!P:P,'1. Staff costs'!C:C,B39,'1. Staff costs'!H:H,$C$4,'1. Staff costs'!O:O,"&lt;&gt;Error")</f>
        <v>0</v>
      </c>
      <c r="E39" s="63">
        <f>SUMIFS('1. Staff costs'!N:N,'1. Staff costs'!C:C,B39,'1. Staff costs'!H:H,$E$4,'1. Staff costs'!O:O,"&lt;&gt;Error")</f>
        <v>0</v>
      </c>
      <c r="F39" s="63">
        <f>SUMIFS('1. Staff costs'!P:P,'1. Staff costs'!C:C,B39,'1. Staff costs'!H:H,$E$4,'1. Staff costs'!O:O,"&lt;&gt;Error")</f>
        <v>0</v>
      </c>
      <c r="G39" s="63">
        <f>SUMIFS('1. Staff costs'!N:N,'1. Staff costs'!C:C,B39,'1. Staff costs'!H:H,$G$4,'1. Staff costs'!O:O,"&lt;&gt;Error")</f>
        <v>0</v>
      </c>
      <c r="H39" s="63">
        <f>SUMIFS('1. Staff costs'!P:P,'1. Staff costs'!C:C,B39,'1. Staff costs'!H:H,$G$4,'1. Staff costs'!O:O,"&lt;&gt;Error")</f>
        <v>0</v>
      </c>
      <c r="I39" s="63">
        <f>SUMIFS('1. Staff costs'!N:N,'1. Staff costs'!C:C,B39,'1. Staff costs'!H:H,$I$4,'1. Staff costs'!O:O,"&lt;&gt;Error")</f>
        <v>0</v>
      </c>
      <c r="J39" s="63">
        <f>SUMIFS('1. Staff costs'!P:P,'1. Staff costs'!C:C,B39,'1. Staff costs'!H:H,$I$4,'1. Staff costs'!O:O,"&lt;&gt;Error")</f>
        <v>0</v>
      </c>
      <c r="K39" s="64">
        <f t="shared" si="0"/>
        <v>0</v>
      </c>
      <c r="L39" s="64">
        <f t="shared" si="1"/>
        <v>0</v>
      </c>
    </row>
    <row r="40" spans="2:12" x14ac:dyDescent="0.35">
      <c r="B40" s="171" t="s">
        <v>123</v>
      </c>
      <c r="C40" s="63">
        <f>SUMIFS('1. Staff costs'!N:N,'1. Staff costs'!C:C,B40,'1. Staff costs'!H:H,$C$4,'1. Staff costs'!O:O,"&lt;&gt;Error")</f>
        <v>0</v>
      </c>
      <c r="D40" s="63">
        <f>SUMIFS('1. Staff costs'!P:P,'1. Staff costs'!C:C,B40,'1. Staff costs'!H:H,$C$4,'1. Staff costs'!O:O,"&lt;&gt;Error")</f>
        <v>0</v>
      </c>
      <c r="E40" s="63">
        <f>SUMIFS('1. Staff costs'!N:N,'1. Staff costs'!C:C,B40,'1. Staff costs'!H:H,$E$4,'1. Staff costs'!O:O,"&lt;&gt;Error")</f>
        <v>0</v>
      </c>
      <c r="F40" s="63">
        <f>SUMIFS('1. Staff costs'!P:P,'1. Staff costs'!C:C,B40,'1. Staff costs'!H:H,$E$4,'1. Staff costs'!O:O,"&lt;&gt;Error")</f>
        <v>0</v>
      </c>
      <c r="G40" s="63">
        <f>SUMIFS('1. Staff costs'!N:N,'1. Staff costs'!C:C,B40,'1. Staff costs'!H:H,$G$4,'1. Staff costs'!O:O,"&lt;&gt;Error")</f>
        <v>0</v>
      </c>
      <c r="H40" s="63">
        <f>SUMIFS('1. Staff costs'!P:P,'1. Staff costs'!C:C,B40,'1. Staff costs'!H:H,$G$4,'1. Staff costs'!O:O,"&lt;&gt;Error")</f>
        <v>0</v>
      </c>
      <c r="I40" s="63">
        <f>SUMIFS('1. Staff costs'!N:N,'1. Staff costs'!C:C,B40,'1. Staff costs'!H:H,$I$4,'1. Staff costs'!O:O,"&lt;&gt;Error")</f>
        <v>0</v>
      </c>
      <c r="J40" s="63">
        <f>SUMIFS('1. Staff costs'!P:P,'1. Staff costs'!C:C,B40,'1. Staff costs'!H:H,$I$4,'1. Staff costs'!O:O,"&lt;&gt;Error")</f>
        <v>0</v>
      </c>
      <c r="K40" s="64">
        <f t="shared" si="0"/>
        <v>0</v>
      </c>
      <c r="L40" s="64">
        <f t="shared" si="1"/>
        <v>0</v>
      </c>
    </row>
    <row r="41" spans="2:12" x14ac:dyDescent="0.35">
      <c r="B41" s="171" t="s">
        <v>124</v>
      </c>
      <c r="C41" s="63">
        <f>SUMIFS('1. Staff costs'!N:N,'1. Staff costs'!C:C,B41,'1. Staff costs'!H:H,$C$4,'1. Staff costs'!O:O,"&lt;&gt;Error")</f>
        <v>0</v>
      </c>
      <c r="D41" s="63">
        <f>SUMIFS('1. Staff costs'!P:P,'1. Staff costs'!C:C,B41,'1. Staff costs'!H:H,$C$4,'1. Staff costs'!O:O,"&lt;&gt;Error")</f>
        <v>0</v>
      </c>
      <c r="E41" s="63">
        <f>SUMIFS('1. Staff costs'!N:N,'1. Staff costs'!C:C,B41,'1. Staff costs'!H:H,$E$4,'1. Staff costs'!O:O,"&lt;&gt;Error")</f>
        <v>0</v>
      </c>
      <c r="F41" s="63">
        <f>SUMIFS('1. Staff costs'!P:P,'1. Staff costs'!C:C,B41,'1. Staff costs'!H:H,$E$4,'1. Staff costs'!O:O,"&lt;&gt;Error")</f>
        <v>0</v>
      </c>
      <c r="G41" s="63">
        <f>SUMIFS('1. Staff costs'!N:N,'1. Staff costs'!C:C,B41,'1. Staff costs'!H:H,$G$4,'1. Staff costs'!O:O,"&lt;&gt;Error")</f>
        <v>0</v>
      </c>
      <c r="H41" s="63">
        <f>SUMIFS('1. Staff costs'!P:P,'1. Staff costs'!C:C,B41,'1. Staff costs'!H:H,$G$4,'1. Staff costs'!O:O,"&lt;&gt;Error")</f>
        <v>0</v>
      </c>
      <c r="I41" s="63">
        <f>SUMIFS('1. Staff costs'!N:N,'1. Staff costs'!C:C,B41,'1. Staff costs'!H:H,$I$4,'1. Staff costs'!O:O,"&lt;&gt;Error")</f>
        <v>0</v>
      </c>
      <c r="J41" s="63">
        <f>SUMIFS('1. Staff costs'!P:P,'1. Staff costs'!C:C,B41,'1. Staff costs'!H:H,$I$4,'1. Staff costs'!O:O,"&lt;&gt;Error")</f>
        <v>0</v>
      </c>
      <c r="K41" s="64">
        <f t="shared" si="0"/>
        <v>0</v>
      </c>
      <c r="L41" s="64">
        <f t="shared" si="1"/>
        <v>0</v>
      </c>
    </row>
    <row r="42" spans="2:12" x14ac:dyDescent="0.35">
      <c r="B42" s="171" t="s">
        <v>125</v>
      </c>
      <c r="C42" s="63">
        <f>SUMIFS('1. Staff costs'!N:N,'1. Staff costs'!C:C,B42,'1. Staff costs'!H:H,$C$4,'1. Staff costs'!O:O,"&lt;&gt;Error")</f>
        <v>0</v>
      </c>
      <c r="D42" s="63">
        <f>SUMIFS('1. Staff costs'!P:P,'1. Staff costs'!C:C,B42,'1. Staff costs'!H:H,$C$4,'1. Staff costs'!O:O,"&lt;&gt;Error")</f>
        <v>0</v>
      </c>
      <c r="E42" s="63">
        <f>SUMIFS('1. Staff costs'!N:N,'1. Staff costs'!C:C,B42,'1. Staff costs'!H:H,$E$4,'1. Staff costs'!O:O,"&lt;&gt;Error")</f>
        <v>0</v>
      </c>
      <c r="F42" s="63">
        <f>SUMIFS('1. Staff costs'!P:P,'1. Staff costs'!C:C,B42,'1. Staff costs'!H:H,$E$4,'1. Staff costs'!O:O,"&lt;&gt;Error")</f>
        <v>0</v>
      </c>
      <c r="G42" s="63">
        <f>SUMIFS('1. Staff costs'!N:N,'1. Staff costs'!C:C,B42,'1. Staff costs'!H:H,$G$4,'1. Staff costs'!O:O,"&lt;&gt;Error")</f>
        <v>0</v>
      </c>
      <c r="H42" s="63">
        <f>SUMIFS('1. Staff costs'!P:P,'1. Staff costs'!C:C,B42,'1. Staff costs'!H:H,$G$4,'1. Staff costs'!O:O,"&lt;&gt;Error")</f>
        <v>0</v>
      </c>
      <c r="I42" s="63">
        <f>SUMIFS('1. Staff costs'!N:N,'1. Staff costs'!C:C,B42,'1. Staff costs'!H:H,$I$4,'1. Staff costs'!O:O,"&lt;&gt;Error")</f>
        <v>0</v>
      </c>
      <c r="J42" s="63">
        <f>SUMIFS('1. Staff costs'!P:P,'1. Staff costs'!C:C,B42,'1. Staff costs'!H:H,$I$4,'1. Staff costs'!O:O,"&lt;&gt;Error")</f>
        <v>0</v>
      </c>
      <c r="K42" s="64">
        <f t="shared" si="0"/>
        <v>0</v>
      </c>
      <c r="L42" s="64">
        <f t="shared" si="1"/>
        <v>0</v>
      </c>
    </row>
    <row r="43" spans="2:12" x14ac:dyDescent="0.35">
      <c r="B43" s="171" t="s">
        <v>126</v>
      </c>
      <c r="C43" s="63">
        <f>SUMIFS('1. Staff costs'!N:N,'1. Staff costs'!C:C,B43,'1. Staff costs'!H:H,$C$4,'1. Staff costs'!O:O,"&lt;&gt;Error")</f>
        <v>0</v>
      </c>
      <c r="D43" s="63">
        <f>SUMIFS('1. Staff costs'!P:P,'1. Staff costs'!C:C,B43,'1. Staff costs'!H:H,$C$4,'1. Staff costs'!O:O,"&lt;&gt;Error")</f>
        <v>0</v>
      </c>
      <c r="E43" s="63">
        <f>SUMIFS('1. Staff costs'!N:N,'1. Staff costs'!C:C,B43,'1. Staff costs'!H:H,$E$4,'1. Staff costs'!O:O,"&lt;&gt;Error")</f>
        <v>0</v>
      </c>
      <c r="F43" s="63">
        <f>SUMIFS('1. Staff costs'!P:P,'1. Staff costs'!C:C,B43,'1. Staff costs'!H:H,$E$4,'1. Staff costs'!O:O,"&lt;&gt;Error")</f>
        <v>0</v>
      </c>
      <c r="G43" s="63">
        <f>SUMIFS('1. Staff costs'!N:N,'1. Staff costs'!C:C,B43,'1. Staff costs'!H:H,$G$4,'1. Staff costs'!O:O,"&lt;&gt;Error")</f>
        <v>0</v>
      </c>
      <c r="H43" s="63">
        <f>SUMIFS('1. Staff costs'!P:P,'1. Staff costs'!C:C,B43,'1. Staff costs'!H:H,$G$4,'1. Staff costs'!O:O,"&lt;&gt;Error")</f>
        <v>0</v>
      </c>
      <c r="I43" s="63">
        <f>SUMIFS('1. Staff costs'!N:N,'1. Staff costs'!C:C,B43,'1. Staff costs'!H:H,$I$4,'1. Staff costs'!O:O,"&lt;&gt;Error")</f>
        <v>0</v>
      </c>
      <c r="J43" s="63">
        <f>SUMIFS('1. Staff costs'!P:P,'1. Staff costs'!C:C,B43,'1. Staff costs'!H:H,$I$4,'1. Staff costs'!O:O,"&lt;&gt;Error")</f>
        <v>0</v>
      </c>
      <c r="K43" s="64">
        <f t="shared" si="0"/>
        <v>0</v>
      </c>
      <c r="L43" s="64">
        <f t="shared" si="1"/>
        <v>0</v>
      </c>
    </row>
    <row r="44" spans="2:12" x14ac:dyDescent="0.35">
      <c r="B44" s="171" t="s">
        <v>127</v>
      </c>
      <c r="C44" s="63">
        <f>SUMIFS('1. Staff costs'!N:N,'1. Staff costs'!C:C,B44,'1. Staff costs'!H:H,$C$4,'1. Staff costs'!O:O,"&lt;&gt;Error")</f>
        <v>0</v>
      </c>
      <c r="D44" s="63">
        <f>SUMIFS('1. Staff costs'!P:P,'1. Staff costs'!C:C,B44,'1. Staff costs'!H:H,$C$4,'1. Staff costs'!O:O,"&lt;&gt;Error")</f>
        <v>0</v>
      </c>
      <c r="E44" s="63">
        <f>SUMIFS('1. Staff costs'!N:N,'1. Staff costs'!C:C,B44,'1. Staff costs'!H:H,$E$4,'1. Staff costs'!O:O,"&lt;&gt;Error")</f>
        <v>0</v>
      </c>
      <c r="F44" s="63">
        <f>SUMIFS('1. Staff costs'!P:P,'1. Staff costs'!C:C,B44,'1. Staff costs'!H:H,$E$4,'1. Staff costs'!O:O,"&lt;&gt;Error")</f>
        <v>0</v>
      </c>
      <c r="G44" s="63">
        <f>SUMIFS('1. Staff costs'!N:N,'1. Staff costs'!C:C,B44,'1. Staff costs'!H:H,$G$4,'1. Staff costs'!O:O,"&lt;&gt;Error")</f>
        <v>0</v>
      </c>
      <c r="H44" s="63">
        <f>SUMIFS('1. Staff costs'!P:P,'1. Staff costs'!C:C,B44,'1. Staff costs'!H:H,$G$4,'1. Staff costs'!O:O,"&lt;&gt;Error")</f>
        <v>0</v>
      </c>
      <c r="I44" s="63">
        <f>SUMIFS('1. Staff costs'!N:N,'1. Staff costs'!C:C,B44,'1. Staff costs'!H:H,$I$4,'1. Staff costs'!O:O,"&lt;&gt;Error")</f>
        <v>0</v>
      </c>
      <c r="J44" s="63">
        <f>SUMIFS('1. Staff costs'!P:P,'1. Staff costs'!C:C,B44,'1. Staff costs'!H:H,$I$4,'1. Staff costs'!O:O,"&lt;&gt;Error")</f>
        <v>0</v>
      </c>
      <c r="K44" s="64">
        <f t="shared" si="0"/>
        <v>0</v>
      </c>
      <c r="L44" s="64">
        <f t="shared" si="1"/>
        <v>0</v>
      </c>
    </row>
    <row r="45" spans="2:12" x14ac:dyDescent="0.35">
      <c r="B45" s="171" t="s">
        <v>128</v>
      </c>
      <c r="C45" s="63">
        <f>SUMIFS('1. Staff costs'!N:N,'1. Staff costs'!C:C,B45,'1. Staff costs'!H:H,$C$4,'1. Staff costs'!O:O,"&lt;&gt;Error")</f>
        <v>0</v>
      </c>
      <c r="D45" s="63">
        <f>SUMIFS('1. Staff costs'!P:P,'1. Staff costs'!C:C,B45,'1. Staff costs'!H:H,$C$4,'1. Staff costs'!O:O,"&lt;&gt;Error")</f>
        <v>0</v>
      </c>
      <c r="E45" s="63">
        <f>SUMIFS('1. Staff costs'!N:N,'1. Staff costs'!C:C,B45,'1. Staff costs'!H:H,$E$4,'1. Staff costs'!O:O,"&lt;&gt;Error")</f>
        <v>0</v>
      </c>
      <c r="F45" s="63">
        <f>SUMIFS('1. Staff costs'!P:P,'1. Staff costs'!C:C,B45,'1. Staff costs'!H:H,$E$4,'1. Staff costs'!O:O,"&lt;&gt;Error")</f>
        <v>0</v>
      </c>
      <c r="G45" s="63">
        <f>SUMIFS('1. Staff costs'!N:N,'1. Staff costs'!C:C,B45,'1. Staff costs'!H:H,$G$4,'1. Staff costs'!O:O,"&lt;&gt;Error")</f>
        <v>0</v>
      </c>
      <c r="H45" s="63">
        <f>SUMIFS('1. Staff costs'!P:P,'1. Staff costs'!C:C,B45,'1. Staff costs'!H:H,$G$4,'1. Staff costs'!O:O,"&lt;&gt;Error")</f>
        <v>0</v>
      </c>
      <c r="I45" s="63">
        <f>SUMIFS('1. Staff costs'!N:N,'1. Staff costs'!C:C,B45,'1. Staff costs'!H:H,$I$4,'1. Staff costs'!O:O,"&lt;&gt;Error")</f>
        <v>0</v>
      </c>
      <c r="J45" s="63">
        <f>SUMIFS('1. Staff costs'!P:P,'1. Staff costs'!C:C,B45,'1. Staff costs'!H:H,$I$4,'1. Staff costs'!O:O,"&lt;&gt;Error")</f>
        <v>0</v>
      </c>
      <c r="K45" s="64">
        <f t="shared" si="0"/>
        <v>0</v>
      </c>
      <c r="L45" s="64">
        <f t="shared" si="1"/>
        <v>0</v>
      </c>
    </row>
    <row r="46" spans="2:12" x14ac:dyDescent="0.35">
      <c r="B46" s="171" t="s">
        <v>136</v>
      </c>
      <c r="C46" s="63">
        <f>SUMIFS('1. Staff costs'!N:N,'1. Staff costs'!C:C,B46,'1. Staff costs'!H:H,$C$4,'1. Staff costs'!O:O,"&lt;&gt;Error")</f>
        <v>0</v>
      </c>
      <c r="D46" s="63">
        <f>SUMIFS('1. Staff costs'!P:P,'1. Staff costs'!C:C,B46,'1. Staff costs'!H:H,$C$4,'1. Staff costs'!O:O,"&lt;&gt;Error")</f>
        <v>0</v>
      </c>
      <c r="E46" s="63">
        <f>SUMIFS('1. Staff costs'!N:N,'1. Staff costs'!C:C,B46,'1. Staff costs'!H:H,$E$4,'1. Staff costs'!O:O,"&lt;&gt;Error")</f>
        <v>0</v>
      </c>
      <c r="F46" s="63">
        <f>SUMIFS('1. Staff costs'!P:P,'1. Staff costs'!C:C,B46,'1. Staff costs'!H:H,$E$4,'1. Staff costs'!O:O,"&lt;&gt;Error")</f>
        <v>0</v>
      </c>
      <c r="G46" s="63">
        <f>SUMIFS('1. Staff costs'!N:N,'1. Staff costs'!C:C,B46,'1. Staff costs'!H:H,$G$4,'1. Staff costs'!O:O,"&lt;&gt;Error")</f>
        <v>0</v>
      </c>
      <c r="H46" s="63">
        <f>SUMIFS('1. Staff costs'!P:P,'1. Staff costs'!C:C,B46,'1. Staff costs'!H:H,$G$4,'1. Staff costs'!O:O,"&lt;&gt;Error")</f>
        <v>0</v>
      </c>
      <c r="I46" s="63">
        <f>SUMIFS('1. Staff costs'!N:N,'1. Staff costs'!C:C,B46,'1. Staff costs'!H:H,$I$4,'1. Staff costs'!O:O,"&lt;&gt;Error")</f>
        <v>0</v>
      </c>
      <c r="J46" s="63">
        <f>SUMIFS('1. Staff costs'!P:P,'1. Staff costs'!C:C,B46,'1. Staff costs'!H:H,$I$4,'1. Staff costs'!O:O,"&lt;&gt;Error")</f>
        <v>0</v>
      </c>
      <c r="K46" s="64">
        <f t="shared" si="0"/>
        <v>0</v>
      </c>
      <c r="L46" s="64">
        <f t="shared" si="1"/>
        <v>0</v>
      </c>
    </row>
    <row r="47" spans="2:12" x14ac:dyDescent="0.35">
      <c r="B47" s="171" t="s">
        <v>137</v>
      </c>
      <c r="C47" s="63">
        <f>SUMIFS('1. Staff costs'!N:N,'1. Staff costs'!C:C,B47,'1. Staff costs'!H:H,$C$4,'1. Staff costs'!O:O,"&lt;&gt;Error")</f>
        <v>0</v>
      </c>
      <c r="D47" s="63">
        <f>SUMIFS('1. Staff costs'!P:P,'1. Staff costs'!C:C,B47,'1. Staff costs'!H:H,$C$4,'1. Staff costs'!O:O,"&lt;&gt;Error")</f>
        <v>0</v>
      </c>
      <c r="E47" s="63">
        <f>SUMIFS('1. Staff costs'!N:N,'1. Staff costs'!C:C,B47,'1. Staff costs'!H:H,$E$4,'1. Staff costs'!O:O,"&lt;&gt;Error")</f>
        <v>0</v>
      </c>
      <c r="F47" s="63">
        <f>SUMIFS('1. Staff costs'!P:P,'1. Staff costs'!C:C,B47,'1. Staff costs'!H:H,$E$4,'1. Staff costs'!O:O,"&lt;&gt;Error")</f>
        <v>0</v>
      </c>
      <c r="G47" s="63">
        <f>SUMIFS('1. Staff costs'!N:N,'1. Staff costs'!C:C,B47,'1. Staff costs'!H:H,$G$4,'1. Staff costs'!O:O,"&lt;&gt;Error")</f>
        <v>0</v>
      </c>
      <c r="H47" s="63">
        <f>SUMIFS('1. Staff costs'!P:P,'1. Staff costs'!C:C,B47,'1. Staff costs'!H:H,$G$4,'1. Staff costs'!O:O,"&lt;&gt;Error")</f>
        <v>0</v>
      </c>
      <c r="I47" s="63">
        <f>SUMIFS('1. Staff costs'!N:N,'1. Staff costs'!C:C,B47,'1. Staff costs'!H:H,$I$4,'1. Staff costs'!O:O,"&lt;&gt;Error")</f>
        <v>0</v>
      </c>
      <c r="J47" s="63">
        <f>SUMIFS('1. Staff costs'!P:P,'1. Staff costs'!C:C,B47,'1. Staff costs'!H:H,$I$4,'1. Staff costs'!O:O,"&lt;&gt;Error")</f>
        <v>0</v>
      </c>
      <c r="K47" s="64">
        <f t="shared" si="0"/>
        <v>0</v>
      </c>
      <c r="L47" s="64">
        <f t="shared" si="1"/>
        <v>0</v>
      </c>
    </row>
    <row r="48" spans="2:12" x14ac:dyDescent="0.35">
      <c r="B48" s="171" t="s">
        <v>138</v>
      </c>
      <c r="C48" s="63">
        <f>SUMIFS('1. Staff costs'!N:N,'1. Staff costs'!C:C,B48,'1. Staff costs'!H:H,$C$4,'1. Staff costs'!O:O,"&lt;&gt;Error")</f>
        <v>0</v>
      </c>
      <c r="D48" s="63">
        <f>SUMIFS('1. Staff costs'!P:P,'1. Staff costs'!C:C,B48,'1. Staff costs'!H:H,$C$4,'1. Staff costs'!O:O,"&lt;&gt;Error")</f>
        <v>0</v>
      </c>
      <c r="E48" s="63">
        <f>SUMIFS('1. Staff costs'!N:N,'1. Staff costs'!C:C,B48,'1. Staff costs'!H:H,$E$4,'1. Staff costs'!O:O,"&lt;&gt;Error")</f>
        <v>0</v>
      </c>
      <c r="F48" s="63">
        <f>SUMIFS('1. Staff costs'!P:P,'1. Staff costs'!C:C,B48,'1. Staff costs'!H:H,$E$4,'1. Staff costs'!O:O,"&lt;&gt;Error")</f>
        <v>0</v>
      </c>
      <c r="G48" s="63">
        <f>SUMIFS('1. Staff costs'!N:N,'1. Staff costs'!C:C,B48,'1. Staff costs'!H:H,$G$4,'1. Staff costs'!O:O,"&lt;&gt;Error")</f>
        <v>0</v>
      </c>
      <c r="H48" s="63">
        <f>SUMIFS('1. Staff costs'!P:P,'1. Staff costs'!C:C,B48,'1. Staff costs'!H:H,$G$4,'1. Staff costs'!O:O,"&lt;&gt;Error")</f>
        <v>0</v>
      </c>
      <c r="I48" s="63">
        <f>SUMIFS('1. Staff costs'!N:N,'1. Staff costs'!C:C,B48,'1. Staff costs'!H:H,$I$4,'1. Staff costs'!O:O,"&lt;&gt;Error")</f>
        <v>0</v>
      </c>
      <c r="J48" s="63">
        <f>SUMIFS('1. Staff costs'!P:P,'1. Staff costs'!C:C,B48,'1. Staff costs'!H:H,$I$4,'1. Staff costs'!O:O,"&lt;&gt;Error")</f>
        <v>0</v>
      </c>
      <c r="K48" s="64">
        <f t="shared" si="0"/>
        <v>0</v>
      </c>
      <c r="L48" s="64">
        <f t="shared" si="1"/>
        <v>0</v>
      </c>
    </row>
    <row r="49" spans="2:12" x14ac:dyDescent="0.35">
      <c r="B49" s="171" t="s">
        <v>139</v>
      </c>
      <c r="C49" s="63">
        <f>SUMIFS('1. Staff costs'!N:N,'1. Staff costs'!C:C,B49,'1. Staff costs'!H:H,$C$4,'1. Staff costs'!O:O,"&lt;&gt;Error")</f>
        <v>0</v>
      </c>
      <c r="D49" s="63">
        <f>SUMIFS('1. Staff costs'!P:P,'1. Staff costs'!C:C,B49,'1. Staff costs'!H:H,$C$4,'1. Staff costs'!O:O,"&lt;&gt;Error")</f>
        <v>0</v>
      </c>
      <c r="E49" s="63">
        <f>SUMIFS('1. Staff costs'!N:N,'1. Staff costs'!C:C,B49,'1. Staff costs'!H:H,$E$4,'1. Staff costs'!O:O,"&lt;&gt;Error")</f>
        <v>0</v>
      </c>
      <c r="F49" s="63">
        <f>SUMIFS('1. Staff costs'!P:P,'1. Staff costs'!C:C,B49,'1. Staff costs'!H:H,$E$4,'1. Staff costs'!O:O,"&lt;&gt;Error")</f>
        <v>0</v>
      </c>
      <c r="G49" s="63">
        <f>SUMIFS('1. Staff costs'!N:N,'1. Staff costs'!C:C,B49,'1. Staff costs'!H:H,$G$4,'1. Staff costs'!O:O,"&lt;&gt;Error")</f>
        <v>0</v>
      </c>
      <c r="H49" s="63">
        <f>SUMIFS('1. Staff costs'!P:P,'1. Staff costs'!C:C,B49,'1. Staff costs'!H:H,$G$4,'1. Staff costs'!O:O,"&lt;&gt;Error")</f>
        <v>0</v>
      </c>
      <c r="I49" s="63">
        <f>SUMIFS('1. Staff costs'!N:N,'1. Staff costs'!C:C,B49,'1. Staff costs'!H:H,$I$4,'1. Staff costs'!O:O,"&lt;&gt;Error")</f>
        <v>0</v>
      </c>
      <c r="J49" s="63">
        <f>SUMIFS('1. Staff costs'!P:P,'1. Staff costs'!C:C,B49,'1. Staff costs'!H:H,$I$4,'1. Staff costs'!O:O,"&lt;&gt;Error")</f>
        <v>0</v>
      </c>
      <c r="K49" s="64">
        <f t="shared" si="0"/>
        <v>0</v>
      </c>
      <c r="L49" s="64">
        <f t="shared" si="1"/>
        <v>0</v>
      </c>
    </row>
    <row r="50" spans="2:12" x14ac:dyDescent="0.35">
      <c r="B50" s="171" t="s">
        <v>140</v>
      </c>
      <c r="C50" s="63">
        <f>SUMIFS('1. Staff costs'!N:N,'1. Staff costs'!C:C,B50,'1. Staff costs'!H:H,$C$4,'1. Staff costs'!O:O,"&lt;&gt;Error")</f>
        <v>0</v>
      </c>
      <c r="D50" s="63">
        <f>SUMIFS('1. Staff costs'!P:P,'1. Staff costs'!C:C,B50,'1. Staff costs'!H:H,$C$4,'1. Staff costs'!O:O,"&lt;&gt;Error")</f>
        <v>0</v>
      </c>
      <c r="E50" s="63">
        <f>SUMIFS('1. Staff costs'!N:N,'1. Staff costs'!C:C,B50,'1. Staff costs'!H:H,$E$4,'1. Staff costs'!O:O,"&lt;&gt;Error")</f>
        <v>0</v>
      </c>
      <c r="F50" s="63">
        <f>SUMIFS('1. Staff costs'!P:P,'1. Staff costs'!C:C,B50,'1. Staff costs'!H:H,$E$4,'1. Staff costs'!O:O,"&lt;&gt;Error")</f>
        <v>0</v>
      </c>
      <c r="G50" s="63">
        <f>SUMIFS('1. Staff costs'!N:N,'1. Staff costs'!C:C,B50,'1. Staff costs'!H:H,$G$4,'1. Staff costs'!O:O,"&lt;&gt;Error")</f>
        <v>0</v>
      </c>
      <c r="H50" s="63">
        <f>SUMIFS('1. Staff costs'!P:P,'1. Staff costs'!C:C,B50,'1. Staff costs'!H:H,$G$4,'1. Staff costs'!O:O,"&lt;&gt;Error")</f>
        <v>0</v>
      </c>
      <c r="I50" s="63">
        <f>SUMIFS('1. Staff costs'!N:N,'1. Staff costs'!C:C,B50,'1. Staff costs'!H:H,$I$4,'1. Staff costs'!O:O,"&lt;&gt;Error")</f>
        <v>0</v>
      </c>
      <c r="J50" s="63">
        <f>SUMIFS('1. Staff costs'!P:P,'1. Staff costs'!C:C,B50,'1. Staff costs'!H:H,$I$4,'1. Staff costs'!O:O,"&lt;&gt;Error")</f>
        <v>0</v>
      </c>
      <c r="K50" s="64">
        <f t="shared" si="0"/>
        <v>0</v>
      </c>
      <c r="L50" s="64">
        <f t="shared" si="1"/>
        <v>0</v>
      </c>
    </row>
    <row r="51" spans="2:12" x14ac:dyDescent="0.35">
      <c r="B51" s="171" t="s">
        <v>141</v>
      </c>
      <c r="C51" s="63">
        <f>SUMIFS('1. Staff costs'!N:N,'1. Staff costs'!C:C,B51,'1. Staff costs'!H:H,$C$4,'1. Staff costs'!O:O,"&lt;&gt;Error")</f>
        <v>0</v>
      </c>
      <c r="D51" s="63">
        <f>SUMIFS('1. Staff costs'!P:P,'1. Staff costs'!C:C,B51,'1. Staff costs'!H:H,$C$4,'1. Staff costs'!O:O,"&lt;&gt;Error")</f>
        <v>0</v>
      </c>
      <c r="E51" s="63">
        <f>SUMIFS('1. Staff costs'!N:N,'1. Staff costs'!C:C,B51,'1. Staff costs'!H:H,$E$4,'1. Staff costs'!O:O,"&lt;&gt;Error")</f>
        <v>0</v>
      </c>
      <c r="F51" s="63">
        <f>SUMIFS('1. Staff costs'!P:P,'1. Staff costs'!C:C,B51,'1. Staff costs'!H:H,$E$4,'1. Staff costs'!O:O,"&lt;&gt;Error")</f>
        <v>0</v>
      </c>
      <c r="G51" s="63">
        <f>SUMIFS('1. Staff costs'!N:N,'1. Staff costs'!C:C,B51,'1. Staff costs'!H:H,$G$4,'1. Staff costs'!O:O,"&lt;&gt;Error")</f>
        <v>0</v>
      </c>
      <c r="H51" s="63">
        <f>SUMIFS('1. Staff costs'!P:P,'1. Staff costs'!C:C,B51,'1. Staff costs'!H:H,$G$4,'1. Staff costs'!O:O,"&lt;&gt;Error")</f>
        <v>0</v>
      </c>
      <c r="I51" s="63">
        <f>SUMIFS('1. Staff costs'!N:N,'1. Staff costs'!C:C,B51,'1. Staff costs'!H:H,$I$4,'1. Staff costs'!O:O,"&lt;&gt;Error")</f>
        <v>0</v>
      </c>
      <c r="J51" s="63">
        <f>SUMIFS('1. Staff costs'!P:P,'1. Staff costs'!C:C,B51,'1. Staff costs'!H:H,$I$4,'1. Staff costs'!O:O,"&lt;&gt;Error")</f>
        <v>0</v>
      </c>
      <c r="K51" s="64">
        <f t="shared" si="0"/>
        <v>0</v>
      </c>
      <c r="L51" s="64">
        <f t="shared" si="1"/>
        <v>0</v>
      </c>
    </row>
    <row r="52" spans="2:12" x14ac:dyDescent="0.35">
      <c r="B52" s="171" t="s">
        <v>142</v>
      </c>
      <c r="C52" s="63">
        <f>SUMIFS('1. Staff costs'!N:N,'1. Staff costs'!C:C,B52,'1. Staff costs'!H:H,$C$4,'1. Staff costs'!O:O,"&lt;&gt;Error")</f>
        <v>0</v>
      </c>
      <c r="D52" s="63">
        <f>SUMIFS('1. Staff costs'!P:P,'1. Staff costs'!C:C,B52,'1. Staff costs'!H:H,$C$4,'1. Staff costs'!O:O,"&lt;&gt;Error")</f>
        <v>0</v>
      </c>
      <c r="E52" s="63">
        <f>SUMIFS('1. Staff costs'!N:N,'1. Staff costs'!C:C,B52,'1. Staff costs'!H:H,$E$4,'1. Staff costs'!O:O,"&lt;&gt;Error")</f>
        <v>0</v>
      </c>
      <c r="F52" s="63">
        <f>SUMIFS('1. Staff costs'!P:P,'1. Staff costs'!C:C,B52,'1. Staff costs'!H:H,$E$4,'1. Staff costs'!O:O,"&lt;&gt;Error")</f>
        <v>0</v>
      </c>
      <c r="G52" s="63">
        <f>SUMIFS('1. Staff costs'!N:N,'1. Staff costs'!C:C,B52,'1. Staff costs'!H:H,$G$4,'1. Staff costs'!O:O,"&lt;&gt;Error")</f>
        <v>0</v>
      </c>
      <c r="H52" s="63">
        <f>SUMIFS('1. Staff costs'!P:P,'1. Staff costs'!C:C,B52,'1. Staff costs'!H:H,$G$4,'1. Staff costs'!O:O,"&lt;&gt;Error")</f>
        <v>0</v>
      </c>
      <c r="I52" s="63">
        <f>SUMIFS('1. Staff costs'!N:N,'1. Staff costs'!C:C,B52,'1. Staff costs'!H:H,$I$4,'1. Staff costs'!O:O,"&lt;&gt;Error")</f>
        <v>0</v>
      </c>
      <c r="J52" s="63">
        <f>SUMIFS('1. Staff costs'!P:P,'1. Staff costs'!C:C,B52,'1. Staff costs'!H:H,$I$4,'1. Staff costs'!O:O,"&lt;&gt;Error")</f>
        <v>0</v>
      </c>
      <c r="K52" s="64">
        <f t="shared" si="0"/>
        <v>0</v>
      </c>
      <c r="L52" s="64">
        <f t="shared" si="1"/>
        <v>0</v>
      </c>
    </row>
    <row r="53" spans="2:12" x14ac:dyDescent="0.35">
      <c r="B53" s="171" t="s">
        <v>143</v>
      </c>
      <c r="C53" s="63">
        <f>SUMIFS('1. Staff costs'!N:N,'1. Staff costs'!C:C,B53,'1. Staff costs'!H:H,$C$4,'1. Staff costs'!O:O,"&lt;&gt;Error")</f>
        <v>0</v>
      </c>
      <c r="D53" s="63">
        <f>SUMIFS('1. Staff costs'!P:P,'1. Staff costs'!C:C,B53,'1. Staff costs'!H:H,$C$4,'1. Staff costs'!O:O,"&lt;&gt;Error")</f>
        <v>0</v>
      </c>
      <c r="E53" s="63">
        <f>SUMIFS('1. Staff costs'!N:N,'1. Staff costs'!C:C,B53,'1. Staff costs'!H:H,$E$4,'1. Staff costs'!O:O,"&lt;&gt;Error")</f>
        <v>0</v>
      </c>
      <c r="F53" s="63">
        <f>SUMIFS('1. Staff costs'!P:P,'1. Staff costs'!C:C,B53,'1. Staff costs'!H:H,$E$4,'1. Staff costs'!O:O,"&lt;&gt;Error")</f>
        <v>0</v>
      </c>
      <c r="G53" s="63">
        <f>SUMIFS('1. Staff costs'!N:N,'1. Staff costs'!C:C,B53,'1. Staff costs'!H:H,$G$4,'1. Staff costs'!O:O,"&lt;&gt;Error")</f>
        <v>0</v>
      </c>
      <c r="H53" s="63">
        <f>SUMIFS('1. Staff costs'!P:P,'1. Staff costs'!C:C,B53,'1. Staff costs'!H:H,$G$4,'1. Staff costs'!O:O,"&lt;&gt;Error")</f>
        <v>0</v>
      </c>
      <c r="I53" s="63">
        <f>SUMIFS('1. Staff costs'!N:N,'1. Staff costs'!C:C,B53,'1. Staff costs'!H:H,$I$4,'1. Staff costs'!O:O,"&lt;&gt;Error")</f>
        <v>0</v>
      </c>
      <c r="J53" s="63">
        <f>SUMIFS('1. Staff costs'!P:P,'1. Staff costs'!C:C,B53,'1. Staff costs'!H:H,$I$4,'1. Staff costs'!O:O,"&lt;&gt;Error")</f>
        <v>0</v>
      </c>
      <c r="K53" s="64">
        <f t="shared" si="0"/>
        <v>0</v>
      </c>
      <c r="L53" s="64">
        <f t="shared" si="1"/>
        <v>0</v>
      </c>
    </row>
    <row r="54" spans="2:12" x14ac:dyDescent="0.35">
      <c r="B54" s="171" t="s">
        <v>144</v>
      </c>
      <c r="C54" s="63">
        <f>SUMIFS('1. Staff costs'!N:N,'1. Staff costs'!C:C,B54,'1. Staff costs'!H:H,$C$4,'1. Staff costs'!O:O,"&lt;&gt;Error")</f>
        <v>0</v>
      </c>
      <c r="D54" s="63">
        <f>SUMIFS('1. Staff costs'!P:P,'1. Staff costs'!C:C,B54,'1. Staff costs'!H:H,$C$4,'1. Staff costs'!O:O,"&lt;&gt;Error")</f>
        <v>0</v>
      </c>
      <c r="E54" s="63">
        <f>SUMIFS('1. Staff costs'!N:N,'1. Staff costs'!C:C,B54,'1. Staff costs'!H:H,$E$4,'1. Staff costs'!O:O,"&lt;&gt;Error")</f>
        <v>0</v>
      </c>
      <c r="F54" s="63">
        <f>SUMIFS('1. Staff costs'!P:P,'1. Staff costs'!C:C,B54,'1. Staff costs'!H:H,$E$4,'1. Staff costs'!O:O,"&lt;&gt;Error")</f>
        <v>0</v>
      </c>
      <c r="G54" s="63">
        <f>SUMIFS('1. Staff costs'!N:N,'1. Staff costs'!C:C,B54,'1. Staff costs'!H:H,$G$4,'1. Staff costs'!O:O,"&lt;&gt;Error")</f>
        <v>0</v>
      </c>
      <c r="H54" s="63">
        <f>SUMIFS('1. Staff costs'!P:P,'1. Staff costs'!C:C,B54,'1. Staff costs'!H:H,$G$4,'1. Staff costs'!O:O,"&lt;&gt;Error")</f>
        <v>0</v>
      </c>
      <c r="I54" s="63">
        <f>SUMIFS('1. Staff costs'!N:N,'1. Staff costs'!C:C,B54,'1. Staff costs'!H:H,$I$4,'1. Staff costs'!O:O,"&lt;&gt;Error")</f>
        <v>0</v>
      </c>
      <c r="J54" s="63">
        <f>SUMIFS('1. Staff costs'!P:P,'1. Staff costs'!C:C,B54,'1. Staff costs'!H:H,$I$4,'1. Staff costs'!O:O,"&lt;&gt;Error")</f>
        <v>0</v>
      </c>
      <c r="K54" s="64">
        <f t="shared" si="0"/>
        <v>0</v>
      </c>
      <c r="L54" s="64">
        <f t="shared" si="1"/>
        <v>0</v>
      </c>
    </row>
    <row r="55" spans="2:12" x14ac:dyDescent="0.35">
      <c r="B55" s="171" t="s">
        <v>145</v>
      </c>
      <c r="C55" s="63">
        <f>SUMIFS('1. Staff costs'!N:N,'1. Staff costs'!C:C,B55,'1. Staff costs'!H:H,$C$4,'1. Staff costs'!O:O,"&lt;&gt;Error")</f>
        <v>0</v>
      </c>
      <c r="D55" s="63">
        <f>SUMIFS('1. Staff costs'!P:P,'1. Staff costs'!C:C,B55,'1. Staff costs'!H:H,$C$4,'1. Staff costs'!O:O,"&lt;&gt;Error")</f>
        <v>0</v>
      </c>
      <c r="E55" s="63">
        <f>SUMIFS('1. Staff costs'!N:N,'1. Staff costs'!C:C,B55,'1. Staff costs'!H:H,$E$4,'1. Staff costs'!O:O,"&lt;&gt;Error")</f>
        <v>0</v>
      </c>
      <c r="F55" s="63">
        <f>SUMIFS('1. Staff costs'!P:P,'1. Staff costs'!C:C,B55,'1. Staff costs'!H:H,$E$4,'1. Staff costs'!O:O,"&lt;&gt;Error")</f>
        <v>0</v>
      </c>
      <c r="G55" s="63">
        <f>SUMIFS('1. Staff costs'!N:N,'1. Staff costs'!C:C,B55,'1. Staff costs'!H:H,$G$4,'1. Staff costs'!O:O,"&lt;&gt;Error")</f>
        <v>0</v>
      </c>
      <c r="H55" s="63">
        <f>SUMIFS('1. Staff costs'!P:P,'1. Staff costs'!C:C,B55,'1. Staff costs'!H:H,$G$4,'1. Staff costs'!O:O,"&lt;&gt;Error")</f>
        <v>0</v>
      </c>
      <c r="I55" s="63">
        <f>SUMIFS('1. Staff costs'!N:N,'1. Staff costs'!C:C,B55,'1. Staff costs'!H:H,$I$4,'1. Staff costs'!O:O,"&lt;&gt;Error")</f>
        <v>0</v>
      </c>
      <c r="J55" s="63">
        <f>SUMIFS('1. Staff costs'!P:P,'1. Staff costs'!C:C,B55,'1. Staff costs'!H:H,$I$4,'1. Staff costs'!O:O,"&lt;&gt;Error")</f>
        <v>0</v>
      </c>
      <c r="K55" s="64">
        <f t="shared" si="0"/>
        <v>0</v>
      </c>
      <c r="L55" s="64">
        <f t="shared" si="1"/>
        <v>0</v>
      </c>
    </row>
    <row r="56" spans="2:12" x14ac:dyDescent="0.35">
      <c r="B56" s="171" t="s">
        <v>150</v>
      </c>
      <c r="C56" s="63">
        <f>SUMIFS('1. Staff costs'!N:N,'1. Staff costs'!C:C,B56,'1. Staff costs'!H:H,$C$4,'1. Staff costs'!O:O,"&lt;&gt;Error")</f>
        <v>0</v>
      </c>
      <c r="D56" s="63">
        <f>SUMIFS('1. Staff costs'!P:P,'1. Staff costs'!C:C,B56,'1. Staff costs'!H:H,$C$4,'1. Staff costs'!O:O,"&lt;&gt;Error")</f>
        <v>0</v>
      </c>
      <c r="E56" s="63">
        <f>SUMIFS('1. Staff costs'!N:N,'1. Staff costs'!C:C,B56,'1. Staff costs'!H:H,$E$4,'1. Staff costs'!O:O,"&lt;&gt;Error")</f>
        <v>0</v>
      </c>
      <c r="F56" s="63">
        <f>SUMIFS('1. Staff costs'!P:P,'1. Staff costs'!C:C,B56,'1. Staff costs'!H:H,$E$4,'1. Staff costs'!O:O,"&lt;&gt;Error")</f>
        <v>0</v>
      </c>
      <c r="G56" s="63">
        <f>SUMIFS('1. Staff costs'!N:N,'1. Staff costs'!C:C,B56,'1. Staff costs'!H:H,$G$4,'1. Staff costs'!O:O,"&lt;&gt;Error")</f>
        <v>0</v>
      </c>
      <c r="H56" s="63">
        <f>SUMIFS('1. Staff costs'!P:P,'1. Staff costs'!C:C,B56,'1. Staff costs'!H:H,$G$4,'1. Staff costs'!O:O,"&lt;&gt;Error")</f>
        <v>0</v>
      </c>
      <c r="I56" s="63">
        <f>SUMIFS('1. Staff costs'!N:N,'1. Staff costs'!C:C,B56,'1. Staff costs'!H:H,$I$4,'1. Staff costs'!O:O,"&lt;&gt;Error")</f>
        <v>0</v>
      </c>
      <c r="J56" s="63">
        <f>SUMIFS('1. Staff costs'!P:P,'1. Staff costs'!C:C,B56,'1. Staff costs'!H:H,$I$4,'1. Staff costs'!O:O,"&lt;&gt;Error")</f>
        <v>0</v>
      </c>
      <c r="K56" s="64">
        <f t="shared" si="0"/>
        <v>0</v>
      </c>
      <c r="L56" s="64">
        <f t="shared" si="1"/>
        <v>0</v>
      </c>
    </row>
    <row r="57" spans="2:12" x14ac:dyDescent="0.35">
      <c r="B57" s="171" t="s">
        <v>151</v>
      </c>
      <c r="C57" s="63">
        <f>SUMIFS('1. Staff costs'!N:N,'1. Staff costs'!C:C,B57,'1. Staff costs'!H:H,$C$4,'1. Staff costs'!O:O,"&lt;&gt;Error")</f>
        <v>0</v>
      </c>
      <c r="D57" s="63">
        <f>SUMIFS('1. Staff costs'!P:P,'1. Staff costs'!C:C,B57,'1. Staff costs'!H:H,$C$4,'1. Staff costs'!O:O,"&lt;&gt;Error")</f>
        <v>0</v>
      </c>
      <c r="E57" s="63">
        <f>SUMIFS('1. Staff costs'!N:N,'1. Staff costs'!C:C,B57,'1. Staff costs'!H:H,$E$4,'1. Staff costs'!O:O,"&lt;&gt;Error")</f>
        <v>0</v>
      </c>
      <c r="F57" s="63">
        <f>SUMIFS('1. Staff costs'!P:P,'1. Staff costs'!C:C,B57,'1. Staff costs'!H:H,$E$4,'1. Staff costs'!O:O,"&lt;&gt;Error")</f>
        <v>0</v>
      </c>
      <c r="G57" s="63">
        <f>SUMIFS('1. Staff costs'!N:N,'1. Staff costs'!C:C,B57,'1. Staff costs'!H:H,$G$4,'1. Staff costs'!O:O,"&lt;&gt;Error")</f>
        <v>0</v>
      </c>
      <c r="H57" s="63">
        <f>SUMIFS('1. Staff costs'!P:P,'1. Staff costs'!C:C,B57,'1. Staff costs'!H:H,$G$4,'1. Staff costs'!O:O,"&lt;&gt;Error")</f>
        <v>0</v>
      </c>
      <c r="I57" s="63">
        <f>SUMIFS('1. Staff costs'!N:N,'1. Staff costs'!C:C,B57,'1. Staff costs'!H:H,$I$4,'1. Staff costs'!O:O,"&lt;&gt;Error")</f>
        <v>0</v>
      </c>
      <c r="J57" s="63">
        <f>SUMIFS('1. Staff costs'!P:P,'1. Staff costs'!C:C,B57,'1. Staff costs'!H:H,$I$4,'1. Staff costs'!O:O,"&lt;&gt;Error")</f>
        <v>0</v>
      </c>
      <c r="K57" s="64">
        <f t="shared" si="0"/>
        <v>0</v>
      </c>
      <c r="L57" s="64">
        <f t="shared" si="1"/>
        <v>0</v>
      </c>
    </row>
    <row r="58" spans="2:12" x14ac:dyDescent="0.35">
      <c r="B58" s="171" t="s">
        <v>152</v>
      </c>
      <c r="C58" s="63">
        <f>SUMIFS('1. Staff costs'!N:N,'1. Staff costs'!C:C,B58,'1. Staff costs'!H:H,$C$4,'1. Staff costs'!O:O,"&lt;&gt;Error")</f>
        <v>0</v>
      </c>
      <c r="D58" s="63">
        <f>SUMIFS('1. Staff costs'!P:P,'1. Staff costs'!C:C,B58,'1. Staff costs'!H:H,$C$4,'1. Staff costs'!O:O,"&lt;&gt;Error")</f>
        <v>0</v>
      </c>
      <c r="E58" s="63">
        <f>SUMIFS('1. Staff costs'!N:N,'1. Staff costs'!C:C,B58,'1. Staff costs'!H:H,$E$4,'1. Staff costs'!O:O,"&lt;&gt;Error")</f>
        <v>0</v>
      </c>
      <c r="F58" s="63">
        <f>SUMIFS('1. Staff costs'!P:P,'1. Staff costs'!C:C,B58,'1. Staff costs'!H:H,$E$4,'1. Staff costs'!O:O,"&lt;&gt;Error")</f>
        <v>0</v>
      </c>
      <c r="G58" s="63">
        <f>SUMIFS('1. Staff costs'!N:N,'1. Staff costs'!C:C,B58,'1. Staff costs'!H:H,$G$4,'1. Staff costs'!O:O,"&lt;&gt;Error")</f>
        <v>0</v>
      </c>
      <c r="H58" s="63">
        <f>SUMIFS('1. Staff costs'!P:P,'1. Staff costs'!C:C,B58,'1. Staff costs'!H:H,$G$4,'1. Staff costs'!O:O,"&lt;&gt;Error")</f>
        <v>0</v>
      </c>
      <c r="I58" s="63">
        <f>SUMIFS('1. Staff costs'!N:N,'1. Staff costs'!C:C,B58,'1. Staff costs'!H:H,$I$4,'1. Staff costs'!O:O,"&lt;&gt;Error")</f>
        <v>0</v>
      </c>
      <c r="J58" s="63">
        <f>SUMIFS('1. Staff costs'!P:P,'1. Staff costs'!C:C,B58,'1. Staff costs'!H:H,$I$4,'1. Staff costs'!O:O,"&lt;&gt;Error")</f>
        <v>0</v>
      </c>
      <c r="K58" s="64">
        <f t="shared" si="0"/>
        <v>0</v>
      </c>
      <c r="L58" s="64">
        <f t="shared" si="1"/>
        <v>0</v>
      </c>
    </row>
    <row r="59" spans="2:12" x14ac:dyDescent="0.35">
      <c r="B59" s="171" t="s">
        <v>153</v>
      </c>
      <c r="C59" s="63">
        <f>SUMIFS('1. Staff costs'!N:N,'1. Staff costs'!C:C,B59,'1. Staff costs'!H:H,$C$4,'1. Staff costs'!O:O,"&lt;&gt;Error")</f>
        <v>0</v>
      </c>
      <c r="D59" s="63">
        <f>SUMIFS('1. Staff costs'!P:P,'1. Staff costs'!C:C,B59,'1. Staff costs'!H:H,$C$4,'1. Staff costs'!O:O,"&lt;&gt;Error")</f>
        <v>0</v>
      </c>
      <c r="E59" s="63">
        <f>SUMIFS('1. Staff costs'!N:N,'1. Staff costs'!C:C,B59,'1. Staff costs'!H:H,$E$4,'1. Staff costs'!O:O,"&lt;&gt;Error")</f>
        <v>0</v>
      </c>
      <c r="F59" s="63">
        <f>SUMIFS('1. Staff costs'!P:P,'1. Staff costs'!C:C,B59,'1. Staff costs'!H:H,$E$4,'1. Staff costs'!O:O,"&lt;&gt;Error")</f>
        <v>0</v>
      </c>
      <c r="G59" s="63">
        <f>SUMIFS('1. Staff costs'!N:N,'1. Staff costs'!C:C,B59,'1. Staff costs'!H:H,$G$4,'1. Staff costs'!O:O,"&lt;&gt;Error")</f>
        <v>0</v>
      </c>
      <c r="H59" s="63">
        <f>SUMIFS('1. Staff costs'!P:P,'1. Staff costs'!C:C,B59,'1. Staff costs'!H:H,$G$4,'1. Staff costs'!O:O,"&lt;&gt;Error")</f>
        <v>0</v>
      </c>
      <c r="I59" s="63">
        <f>SUMIFS('1. Staff costs'!N:N,'1. Staff costs'!C:C,B59,'1. Staff costs'!H:H,$I$4,'1. Staff costs'!O:O,"&lt;&gt;Error")</f>
        <v>0</v>
      </c>
      <c r="J59" s="63">
        <f>SUMIFS('1. Staff costs'!P:P,'1. Staff costs'!C:C,B59,'1. Staff costs'!H:H,$I$4,'1. Staff costs'!O:O,"&lt;&gt;Error")</f>
        <v>0</v>
      </c>
      <c r="K59" s="64">
        <f t="shared" si="0"/>
        <v>0</v>
      </c>
      <c r="L59" s="64">
        <f t="shared" si="1"/>
        <v>0</v>
      </c>
    </row>
    <row r="60" spans="2:12" x14ac:dyDescent="0.35">
      <c r="B60" s="171" t="s">
        <v>154</v>
      </c>
      <c r="C60" s="63">
        <f>SUMIFS('1. Staff costs'!N:N,'1. Staff costs'!C:C,B60,'1. Staff costs'!H:H,$C$4,'1. Staff costs'!O:O,"&lt;&gt;Error")</f>
        <v>0</v>
      </c>
      <c r="D60" s="63">
        <f>SUMIFS('1. Staff costs'!P:P,'1. Staff costs'!C:C,B60,'1. Staff costs'!H:H,$C$4,'1. Staff costs'!O:O,"&lt;&gt;Error")</f>
        <v>0</v>
      </c>
      <c r="E60" s="63">
        <f>SUMIFS('1. Staff costs'!N:N,'1. Staff costs'!C:C,B60,'1. Staff costs'!H:H,$E$4,'1. Staff costs'!O:O,"&lt;&gt;Error")</f>
        <v>0</v>
      </c>
      <c r="F60" s="63">
        <f>SUMIFS('1. Staff costs'!P:P,'1. Staff costs'!C:C,B60,'1. Staff costs'!H:H,$E$4,'1. Staff costs'!O:O,"&lt;&gt;Error")</f>
        <v>0</v>
      </c>
      <c r="G60" s="63">
        <f>SUMIFS('1. Staff costs'!N:N,'1. Staff costs'!C:C,B60,'1. Staff costs'!H:H,$G$4,'1. Staff costs'!O:O,"&lt;&gt;Error")</f>
        <v>0</v>
      </c>
      <c r="H60" s="63">
        <f>SUMIFS('1. Staff costs'!P:P,'1. Staff costs'!C:C,B60,'1. Staff costs'!H:H,$G$4,'1. Staff costs'!O:O,"&lt;&gt;Error")</f>
        <v>0</v>
      </c>
      <c r="I60" s="63">
        <f>SUMIFS('1. Staff costs'!N:N,'1. Staff costs'!C:C,B60,'1. Staff costs'!H:H,$I$4,'1. Staff costs'!O:O,"&lt;&gt;Error")</f>
        <v>0</v>
      </c>
      <c r="J60" s="63">
        <f>SUMIFS('1. Staff costs'!P:P,'1. Staff costs'!C:C,B60,'1. Staff costs'!H:H,$I$4,'1. Staff costs'!O:O,"&lt;&gt;Error")</f>
        <v>0</v>
      </c>
      <c r="K60" s="64">
        <f t="shared" si="0"/>
        <v>0</v>
      </c>
      <c r="L60" s="64">
        <f t="shared" si="1"/>
        <v>0</v>
      </c>
    </row>
    <row r="61" spans="2:12" x14ac:dyDescent="0.35">
      <c r="B61" s="98" t="s">
        <v>129</v>
      </c>
      <c r="C61" s="64">
        <f>SUM(C6:C60)</f>
        <v>0</v>
      </c>
      <c r="D61" s="64">
        <f t="shared" ref="D61:L61" si="2">SUM(D6:D60)</f>
        <v>0</v>
      </c>
      <c r="E61" s="64">
        <f t="shared" si="2"/>
        <v>0</v>
      </c>
      <c r="F61" s="64">
        <f t="shared" si="2"/>
        <v>0</v>
      </c>
      <c r="G61" s="64">
        <f t="shared" si="2"/>
        <v>0</v>
      </c>
      <c r="H61" s="64">
        <f t="shared" si="2"/>
        <v>0</v>
      </c>
      <c r="I61" s="64">
        <f t="shared" si="2"/>
        <v>0</v>
      </c>
      <c r="J61" s="64">
        <f t="shared" si="2"/>
        <v>0</v>
      </c>
      <c r="K61" s="64">
        <f t="shared" si="2"/>
        <v>0</v>
      </c>
      <c r="L61" s="64">
        <f t="shared" si="2"/>
        <v>0</v>
      </c>
    </row>
    <row r="64" spans="2:12" ht="30" customHeight="1" x14ac:dyDescent="0.35">
      <c r="B64" s="253" t="s">
        <v>255</v>
      </c>
      <c r="C64" s="253"/>
      <c r="D64" s="253"/>
      <c r="E64" s="253"/>
      <c r="F64" s="253"/>
      <c r="G64" s="253"/>
      <c r="H64" s="253"/>
      <c r="I64" s="253"/>
      <c r="J64" s="253"/>
      <c r="K64" s="253"/>
      <c r="L64" s="253"/>
    </row>
    <row r="65" spans="2:12" ht="8.1" customHeight="1" x14ac:dyDescent="0.35">
      <c r="B65" s="18"/>
      <c r="L65" s="19"/>
    </row>
    <row r="66" spans="2:12" ht="30" customHeight="1" x14ac:dyDescent="0.35">
      <c r="B66" s="271" t="s">
        <v>190</v>
      </c>
      <c r="C66" s="204" t="s">
        <v>192</v>
      </c>
      <c r="D66" s="204"/>
      <c r="E66" s="204"/>
      <c r="F66" s="204"/>
      <c r="G66" s="204" t="s">
        <v>193</v>
      </c>
      <c r="H66" s="204"/>
      <c r="I66" s="204"/>
      <c r="J66" s="204"/>
      <c r="K66" s="271" t="s">
        <v>261</v>
      </c>
      <c r="L66" s="270" t="s">
        <v>262</v>
      </c>
    </row>
    <row r="67" spans="2:12" ht="36" customHeight="1" x14ac:dyDescent="0.35">
      <c r="B67" s="271"/>
      <c r="C67" s="271" t="s">
        <v>259</v>
      </c>
      <c r="D67" s="271"/>
      <c r="E67" s="271" t="s">
        <v>260</v>
      </c>
      <c r="F67" s="271"/>
      <c r="G67" s="271" t="s">
        <v>259</v>
      </c>
      <c r="H67" s="271"/>
      <c r="I67" s="271" t="s">
        <v>260</v>
      </c>
      <c r="J67" s="271"/>
      <c r="K67" s="271"/>
      <c r="L67" s="270"/>
    </row>
    <row r="68" spans="2:12" x14ac:dyDescent="0.35">
      <c r="B68" s="171" t="s">
        <v>7</v>
      </c>
      <c r="C68" s="268">
        <f>SUMIFS('2-3. Travel Costs&amp;Costs of Stay'!O:O,'2-3. Travel Costs&amp;Costs of Stay'!C:C,B68,'2-3. Travel Costs&amp;Costs of Stay'!H:H,$C$66,'2-3. Travel Costs&amp;Costs of Stay'!R:R,"&lt;&gt;Error")</f>
        <v>0</v>
      </c>
      <c r="D68" s="269"/>
      <c r="E68" s="268">
        <f>SUMIFS('2-3. Travel Costs&amp;Costs of Stay'!P:P,'2-3. Travel Costs&amp;Costs of Stay'!C:C,B68,'2-3. Travel Costs&amp;Costs of Stay'!H:H,$C$66,'2-3. Travel Costs&amp;Costs of Stay'!R:R,"&lt;&gt;Error")</f>
        <v>0</v>
      </c>
      <c r="F68" s="269"/>
      <c r="G68" s="268">
        <f>SUMIFS('2-3. Travel Costs&amp;Costs of Stay'!O:O,'2-3. Travel Costs&amp;Costs of Stay'!C:C,B68,'2-3. Travel Costs&amp;Costs of Stay'!H:H,$G$66,'2-3. Travel Costs&amp;Costs of Stay'!R:R,"&lt;&gt;Error")</f>
        <v>0</v>
      </c>
      <c r="H68" s="269"/>
      <c r="I68" s="268">
        <f>SUMIFS('2-3. Travel Costs&amp;Costs of Stay'!P:P,'2-3. Travel Costs&amp;Costs of Stay'!C:C,B68,'2-3. Travel Costs&amp;Costs of Stay'!H:H,$G$66,'2-3. Travel Costs&amp;Costs of Stay'!R:R,"&lt;&gt;Error")</f>
        <v>0</v>
      </c>
      <c r="J68" s="269"/>
      <c r="K68" s="160">
        <f>C68+G68</f>
        <v>0</v>
      </c>
      <c r="L68" s="161">
        <f>E68+I68</f>
        <v>0</v>
      </c>
    </row>
    <row r="69" spans="2:12" x14ac:dyDescent="0.35">
      <c r="B69" s="171" t="s">
        <v>8</v>
      </c>
      <c r="C69" s="268">
        <f>SUMIFS('2-3. Travel Costs&amp;Costs of Stay'!O:O,'2-3. Travel Costs&amp;Costs of Stay'!C:C,B69,'2-3. Travel Costs&amp;Costs of Stay'!H:H,$C$66,'2-3. Travel Costs&amp;Costs of Stay'!R:R,"&lt;&gt;Error")</f>
        <v>0</v>
      </c>
      <c r="D69" s="269"/>
      <c r="E69" s="268">
        <f>SUMIFS('2-3. Travel Costs&amp;Costs of Stay'!P:P,'2-3. Travel Costs&amp;Costs of Stay'!C:C,B69,'2-3. Travel Costs&amp;Costs of Stay'!H:H,$C$66,'2-3. Travel Costs&amp;Costs of Stay'!R:R,"&lt;&gt;Error")</f>
        <v>0</v>
      </c>
      <c r="F69" s="269"/>
      <c r="G69" s="268">
        <f>SUMIFS('2-3. Travel Costs&amp;Costs of Stay'!O:O,'2-3. Travel Costs&amp;Costs of Stay'!C:C,B69,'2-3. Travel Costs&amp;Costs of Stay'!H:H,$G$66,'2-3. Travel Costs&amp;Costs of Stay'!R:R,"&lt;&gt;Error")</f>
        <v>0</v>
      </c>
      <c r="H69" s="269"/>
      <c r="I69" s="268">
        <f>SUMIFS('2-3. Travel Costs&amp;Costs of Stay'!P:P,'2-3. Travel Costs&amp;Costs of Stay'!C:C,B69,'2-3. Travel Costs&amp;Costs of Stay'!H:H,$G$66,'2-3. Travel Costs&amp;Costs of Stay'!R:R,"&lt;&gt;Error")</f>
        <v>0</v>
      </c>
      <c r="J69" s="269"/>
      <c r="K69" s="160">
        <f t="shared" ref="K69:K122" si="3">C69+G69</f>
        <v>0</v>
      </c>
      <c r="L69" s="161">
        <f t="shared" ref="L69:L122" si="4">E69+I69</f>
        <v>0</v>
      </c>
    </row>
    <row r="70" spans="2:12" x14ac:dyDescent="0.35">
      <c r="B70" s="171" t="s">
        <v>9</v>
      </c>
      <c r="C70" s="268">
        <f>SUMIFS('2-3. Travel Costs&amp;Costs of Stay'!O:O,'2-3. Travel Costs&amp;Costs of Stay'!C:C,B70,'2-3. Travel Costs&amp;Costs of Stay'!H:H,$C$66,'2-3. Travel Costs&amp;Costs of Stay'!R:R,"&lt;&gt;Error")</f>
        <v>0</v>
      </c>
      <c r="D70" s="269"/>
      <c r="E70" s="268">
        <f>SUMIFS('2-3. Travel Costs&amp;Costs of Stay'!P:P,'2-3. Travel Costs&amp;Costs of Stay'!C:C,B70,'2-3. Travel Costs&amp;Costs of Stay'!H:H,$C$66,'2-3. Travel Costs&amp;Costs of Stay'!R:R,"&lt;&gt;Error")</f>
        <v>0</v>
      </c>
      <c r="F70" s="269"/>
      <c r="G70" s="268">
        <f>SUMIFS('2-3. Travel Costs&amp;Costs of Stay'!O:O,'2-3. Travel Costs&amp;Costs of Stay'!C:C,B70,'2-3. Travel Costs&amp;Costs of Stay'!H:H,$G$66,'2-3. Travel Costs&amp;Costs of Stay'!R:R,"&lt;&gt;Error")</f>
        <v>0</v>
      </c>
      <c r="H70" s="269"/>
      <c r="I70" s="268">
        <f>SUMIFS('2-3. Travel Costs&amp;Costs of Stay'!P:P,'2-3. Travel Costs&amp;Costs of Stay'!C:C,B70,'2-3. Travel Costs&amp;Costs of Stay'!H:H,$G$66,'2-3. Travel Costs&amp;Costs of Stay'!R:R,"&lt;&gt;Error")</f>
        <v>0</v>
      </c>
      <c r="J70" s="269"/>
      <c r="K70" s="160">
        <f t="shared" si="3"/>
        <v>0</v>
      </c>
      <c r="L70" s="161">
        <f t="shared" si="4"/>
        <v>0</v>
      </c>
    </row>
    <row r="71" spans="2:12" x14ac:dyDescent="0.35">
      <c r="B71" s="171" t="s">
        <v>10</v>
      </c>
      <c r="C71" s="268">
        <f>SUMIFS('2-3. Travel Costs&amp;Costs of Stay'!O:O,'2-3. Travel Costs&amp;Costs of Stay'!C:C,B71,'2-3. Travel Costs&amp;Costs of Stay'!H:H,$C$66,'2-3. Travel Costs&amp;Costs of Stay'!R:R,"&lt;&gt;Error")</f>
        <v>0</v>
      </c>
      <c r="D71" s="269"/>
      <c r="E71" s="268">
        <f>SUMIFS('2-3. Travel Costs&amp;Costs of Stay'!P:P,'2-3. Travel Costs&amp;Costs of Stay'!C:C,B71,'2-3. Travel Costs&amp;Costs of Stay'!H:H,$C$66,'2-3. Travel Costs&amp;Costs of Stay'!R:R,"&lt;&gt;Error")</f>
        <v>0</v>
      </c>
      <c r="F71" s="269"/>
      <c r="G71" s="268">
        <f>SUMIFS('2-3. Travel Costs&amp;Costs of Stay'!O:O,'2-3. Travel Costs&amp;Costs of Stay'!C:C,B71,'2-3. Travel Costs&amp;Costs of Stay'!H:H,$G$66,'2-3. Travel Costs&amp;Costs of Stay'!R:R,"&lt;&gt;Error")</f>
        <v>0</v>
      </c>
      <c r="H71" s="269"/>
      <c r="I71" s="268">
        <f>SUMIFS('2-3. Travel Costs&amp;Costs of Stay'!P:P,'2-3. Travel Costs&amp;Costs of Stay'!C:C,B71,'2-3. Travel Costs&amp;Costs of Stay'!H:H,$G$66,'2-3. Travel Costs&amp;Costs of Stay'!R:R,"&lt;&gt;Error")</f>
        <v>0</v>
      </c>
      <c r="J71" s="269"/>
      <c r="K71" s="160">
        <f t="shared" si="3"/>
        <v>0</v>
      </c>
      <c r="L71" s="161">
        <f t="shared" si="4"/>
        <v>0</v>
      </c>
    </row>
    <row r="72" spans="2:12" x14ac:dyDescent="0.35">
      <c r="B72" s="171" t="s">
        <v>11</v>
      </c>
      <c r="C72" s="268">
        <f>SUMIFS('2-3. Travel Costs&amp;Costs of Stay'!O:O,'2-3. Travel Costs&amp;Costs of Stay'!C:C,B72,'2-3. Travel Costs&amp;Costs of Stay'!H:H,$C$66,'2-3. Travel Costs&amp;Costs of Stay'!R:R,"&lt;&gt;Error")</f>
        <v>0</v>
      </c>
      <c r="D72" s="269"/>
      <c r="E72" s="268">
        <f>SUMIFS('2-3. Travel Costs&amp;Costs of Stay'!P:P,'2-3. Travel Costs&amp;Costs of Stay'!C:C,B72,'2-3. Travel Costs&amp;Costs of Stay'!H:H,$C$66,'2-3. Travel Costs&amp;Costs of Stay'!R:R,"&lt;&gt;Error")</f>
        <v>0</v>
      </c>
      <c r="F72" s="269"/>
      <c r="G72" s="268">
        <f>SUMIFS('2-3. Travel Costs&amp;Costs of Stay'!O:O,'2-3. Travel Costs&amp;Costs of Stay'!C:C,B72,'2-3. Travel Costs&amp;Costs of Stay'!H:H,$G$66,'2-3. Travel Costs&amp;Costs of Stay'!R:R,"&lt;&gt;Error")</f>
        <v>0</v>
      </c>
      <c r="H72" s="269"/>
      <c r="I72" s="268">
        <f>SUMIFS('2-3. Travel Costs&amp;Costs of Stay'!P:P,'2-3. Travel Costs&amp;Costs of Stay'!C:C,B72,'2-3. Travel Costs&amp;Costs of Stay'!H:H,$G$66,'2-3. Travel Costs&amp;Costs of Stay'!R:R,"&lt;&gt;Error")</f>
        <v>0</v>
      </c>
      <c r="J72" s="269"/>
      <c r="K72" s="160">
        <f t="shared" si="3"/>
        <v>0</v>
      </c>
      <c r="L72" s="161">
        <f t="shared" si="4"/>
        <v>0</v>
      </c>
    </row>
    <row r="73" spans="2:12" x14ac:dyDescent="0.35">
      <c r="B73" s="171" t="s">
        <v>12</v>
      </c>
      <c r="C73" s="268">
        <f>SUMIFS('2-3. Travel Costs&amp;Costs of Stay'!O:O,'2-3. Travel Costs&amp;Costs of Stay'!C:C,B73,'2-3. Travel Costs&amp;Costs of Stay'!H:H,$C$66,'2-3. Travel Costs&amp;Costs of Stay'!R:R,"&lt;&gt;Error")</f>
        <v>0</v>
      </c>
      <c r="D73" s="269"/>
      <c r="E73" s="268">
        <f>SUMIFS('2-3. Travel Costs&amp;Costs of Stay'!P:P,'2-3. Travel Costs&amp;Costs of Stay'!C:C,B73,'2-3. Travel Costs&amp;Costs of Stay'!H:H,$C$66,'2-3. Travel Costs&amp;Costs of Stay'!R:R,"&lt;&gt;Error")</f>
        <v>0</v>
      </c>
      <c r="F73" s="269"/>
      <c r="G73" s="268">
        <f>SUMIFS('2-3. Travel Costs&amp;Costs of Stay'!O:O,'2-3. Travel Costs&amp;Costs of Stay'!C:C,B73,'2-3. Travel Costs&amp;Costs of Stay'!H:H,$G$66,'2-3. Travel Costs&amp;Costs of Stay'!R:R,"&lt;&gt;Error")</f>
        <v>0</v>
      </c>
      <c r="H73" s="269"/>
      <c r="I73" s="268">
        <f>SUMIFS('2-3. Travel Costs&amp;Costs of Stay'!P:P,'2-3. Travel Costs&amp;Costs of Stay'!C:C,B73,'2-3. Travel Costs&amp;Costs of Stay'!H:H,$G$66,'2-3. Travel Costs&amp;Costs of Stay'!R:R,"&lt;&gt;Error")</f>
        <v>0</v>
      </c>
      <c r="J73" s="269"/>
      <c r="K73" s="160">
        <f t="shared" si="3"/>
        <v>0</v>
      </c>
      <c r="L73" s="161">
        <f t="shared" si="4"/>
        <v>0</v>
      </c>
    </row>
    <row r="74" spans="2:12" x14ac:dyDescent="0.35">
      <c r="B74" s="171" t="s">
        <v>13</v>
      </c>
      <c r="C74" s="268">
        <f>SUMIFS('2-3. Travel Costs&amp;Costs of Stay'!O:O,'2-3. Travel Costs&amp;Costs of Stay'!C:C,B74,'2-3. Travel Costs&amp;Costs of Stay'!H:H,$C$66,'2-3. Travel Costs&amp;Costs of Stay'!R:R,"&lt;&gt;Error")</f>
        <v>0</v>
      </c>
      <c r="D74" s="269"/>
      <c r="E74" s="268">
        <f>SUMIFS('2-3. Travel Costs&amp;Costs of Stay'!P:P,'2-3. Travel Costs&amp;Costs of Stay'!C:C,B74,'2-3. Travel Costs&amp;Costs of Stay'!H:H,$C$66,'2-3. Travel Costs&amp;Costs of Stay'!R:R,"&lt;&gt;Error")</f>
        <v>0</v>
      </c>
      <c r="F74" s="269"/>
      <c r="G74" s="268">
        <f>SUMIFS('2-3. Travel Costs&amp;Costs of Stay'!O:O,'2-3. Travel Costs&amp;Costs of Stay'!C:C,B74,'2-3. Travel Costs&amp;Costs of Stay'!H:H,$G$66,'2-3. Travel Costs&amp;Costs of Stay'!R:R,"&lt;&gt;Error")</f>
        <v>0</v>
      </c>
      <c r="H74" s="269"/>
      <c r="I74" s="268">
        <f>SUMIFS('2-3. Travel Costs&amp;Costs of Stay'!P:P,'2-3. Travel Costs&amp;Costs of Stay'!C:C,B74,'2-3. Travel Costs&amp;Costs of Stay'!H:H,$G$66,'2-3. Travel Costs&amp;Costs of Stay'!R:R,"&lt;&gt;Error")</f>
        <v>0</v>
      </c>
      <c r="J74" s="269"/>
      <c r="K74" s="160">
        <f t="shared" si="3"/>
        <v>0</v>
      </c>
      <c r="L74" s="161">
        <f t="shared" si="4"/>
        <v>0</v>
      </c>
    </row>
    <row r="75" spans="2:12" x14ac:dyDescent="0.35">
      <c r="B75" s="171" t="s">
        <v>14</v>
      </c>
      <c r="C75" s="268">
        <f>SUMIFS('2-3. Travel Costs&amp;Costs of Stay'!O:O,'2-3. Travel Costs&amp;Costs of Stay'!C:C,B75,'2-3. Travel Costs&amp;Costs of Stay'!H:H,$C$66,'2-3. Travel Costs&amp;Costs of Stay'!R:R,"&lt;&gt;Error")</f>
        <v>0</v>
      </c>
      <c r="D75" s="269"/>
      <c r="E75" s="268">
        <f>SUMIFS('2-3. Travel Costs&amp;Costs of Stay'!P:P,'2-3. Travel Costs&amp;Costs of Stay'!C:C,B75,'2-3. Travel Costs&amp;Costs of Stay'!H:H,$C$66,'2-3. Travel Costs&amp;Costs of Stay'!R:R,"&lt;&gt;Error")</f>
        <v>0</v>
      </c>
      <c r="F75" s="269"/>
      <c r="G75" s="268">
        <f>SUMIFS('2-3. Travel Costs&amp;Costs of Stay'!O:O,'2-3. Travel Costs&amp;Costs of Stay'!C:C,B75,'2-3. Travel Costs&amp;Costs of Stay'!H:H,$G$66,'2-3. Travel Costs&amp;Costs of Stay'!R:R,"&lt;&gt;Error")</f>
        <v>0</v>
      </c>
      <c r="H75" s="269"/>
      <c r="I75" s="268">
        <f>SUMIFS('2-3. Travel Costs&amp;Costs of Stay'!P:P,'2-3. Travel Costs&amp;Costs of Stay'!C:C,B75,'2-3. Travel Costs&amp;Costs of Stay'!H:H,$G$66,'2-3. Travel Costs&amp;Costs of Stay'!R:R,"&lt;&gt;Error")</f>
        <v>0</v>
      </c>
      <c r="J75" s="269"/>
      <c r="K75" s="160">
        <f t="shared" si="3"/>
        <v>0</v>
      </c>
      <c r="L75" s="161">
        <f t="shared" si="4"/>
        <v>0</v>
      </c>
    </row>
    <row r="76" spans="2:12" x14ac:dyDescent="0.35">
      <c r="B76" s="171" t="s">
        <v>15</v>
      </c>
      <c r="C76" s="268">
        <f>SUMIFS('2-3. Travel Costs&amp;Costs of Stay'!O:O,'2-3. Travel Costs&amp;Costs of Stay'!C:C,B76,'2-3. Travel Costs&amp;Costs of Stay'!H:H,$C$66,'2-3. Travel Costs&amp;Costs of Stay'!R:R,"&lt;&gt;Error")</f>
        <v>0</v>
      </c>
      <c r="D76" s="269"/>
      <c r="E76" s="268">
        <f>SUMIFS('2-3. Travel Costs&amp;Costs of Stay'!P:P,'2-3. Travel Costs&amp;Costs of Stay'!C:C,B76,'2-3. Travel Costs&amp;Costs of Stay'!H:H,$C$66,'2-3. Travel Costs&amp;Costs of Stay'!R:R,"&lt;&gt;Error")</f>
        <v>0</v>
      </c>
      <c r="F76" s="269"/>
      <c r="G76" s="268">
        <f>SUMIFS('2-3. Travel Costs&amp;Costs of Stay'!O:O,'2-3. Travel Costs&amp;Costs of Stay'!C:C,B76,'2-3. Travel Costs&amp;Costs of Stay'!H:H,$G$66,'2-3. Travel Costs&amp;Costs of Stay'!R:R,"&lt;&gt;Error")</f>
        <v>0</v>
      </c>
      <c r="H76" s="269"/>
      <c r="I76" s="268">
        <f>SUMIFS('2-3. Travel Costs&amp;Costs of Stay'!P:P,'2-3. Travel Costs&amp;Costs of Stay'!C:C,B76,'2-3. Travel Costs&amp;Costs of Stay'!H:H,$G$66,'2-3. Travel Costs&amp;Costs of Stay'!R:R,"&lt;&gt;Error")</f>
        <v>0</v>
      </c>
      <c r="J76" s="269"/>
      <c r="K76" s="160">
        <f t="shared" si="3"/>
        <v>0</v>
      </c>
      <c r="L76" s="161">
        <f t="shared" si="4"/>
        <v>0</v>
      </c>
    </row>
    <row r="77" spans="2:12" x14ac:dyDescent="0.35">
      <c r="B77" s="171" t="s">
        <v>16</v>
      </c>
      <c r="C77" s="268">
        <f>SUMIFS('2-3. Travel Costs&amp;Costs of Stay'!O:O,'2-3. Travel Costs&amp;Costs of Stay'!C:C,B77,'2-3. Travel Costs&amp;Costs of Stay'!H:H,$C$66,'2-3. Travel Costs&amp;Costs of Stay'!R:R,"&lt;&gt;Error")</f>
        <v>0</v>
      </c>
      <c r="D77" s="269"/>
      <c r="E77" s="268">
        <f>SUMIFS('2-3. Travel Costs&amp;Costs of Stay'!P:P,'2-3. Travel Costs&amp;Costs of Stay'!C:C,B77,'2-3. Travel Costs&amp;Costs of Stay'!H:H,$C$66,'2-3. Travel Costs&amp;Costs of Stay'!R:R,"&lt;&gt;Error")</f>
        <v>0</v>
      </c>
      <c r="F77" s="269"/>
      <c r="G77" s="268">
        <f>SUMIFS('2-3. Travel Costs&amp;Costs of Stay'!O:O,'2-3. Travel Costs&amp;Costs of Stay'!C:C,B77,'2-3. Travel Costs&amp;Costs of Stay'!H:H,$G$66,'2-3. Travel Costs&amp;Costs of Stay'!R:R,"&lt;&gt;Error")</f>
        <v>0</v>
      </c>
      <c r="H77" s="269"/>
      <c r="I77" s="268">
        <f>SUMIFS('2-3. Travel Costs&amp;Costs of Stay'!P:P,'2-3. Travel Costs&amp;Costs of Stay'!C:C,B77,'2-3. Travel Costs&amp;Costs of Stay'!H:H,$G$66,'2-3. Travel Costs&amp;Costs of Stay'!R:R,"&lt;&gt;Error")</f>
        <v>0</v>
      </c>
      <c r="J77" s="269"/>
      <c r="K77" s="160">
        <f t="shared" si="3"/>
        <v>0</v>
      </c>
      <c r="L77" s="161">
        <f t="shared" si="4"/>
        <v>0</v>
      </c>
    </row>
    <row r="78" spans="2:12" x14ac:dyDescent="0.35">
      <c r="B78" s="171" t="s">
        <v>17</v>
      </c>
      <c r="C78" s="268">
        <f>SUMIFS('2-3. Travel Costs&amp;Costs of Stay'!O:O,'2-3. Travel Costs&amp;Costs of Stay'!C:C,B78,'2-3. Travel Costs&amp;Costs of Stay'!H:H,$C$66,'2-3. Travel Costs&amp;Costs of Stay'!R:R,"&lt;&gt;Error")</f>
        <v>0</v>
      </c>
      <c r="D78" s="269"/>
      <c r="E78" s="268">
        <f>SUMIFS('2-3. Travel Costs&amp;Costs of Stay'!P:P,'2-3. Travel Costs&amp;Costs of Stay'!C:C,B78,'2-3. Travel Costs&amp;Costs of Stay'!H:H,$C$66,'2-3. Travel Costs&amp;Costs of Stay'!R:R,"&lt;&gt;Error")</f>
        <v>0</v>
      </c>
      <c r="F78" s="269"/>
      <c r="G78" s="268">
        <f>SUMIFS('2-3. Travel Costs&amp;Costs of Stay'!O:O,'2-3. Travel Costs&amp;Costs of Stay'!C:C,B78,'2-3. Travel Costs&amp;Costs of Stay'!H:H,$G$66,'2-3. Travel Costs&amp;Costs of Stay'!R:R,"&lt;&gt;Error")</f>
        <v>0</v>
      </c>
      <c r="H78" s="269"/>
      <c r="I78" s="268">
        <f>SUMIFS('2-3. Travel Costs&amp;Costs of Stay'!P:P,'2-3. Travel Costs&amp;Costs of Stay'!C:C,B78,'2-3. Travel Costs&amp;Costs of Stay'!H:H,$G$66,'2-3. Travel Costs&amp;Costs of Stay'!R:R,"&lt;&gt;Error")</f>
        <v>0</v>
      </c>
      <c r="J78" s="269"/>
      <c r="K78" s="160">
        <f t="shared" si="3"/>
        <v>0</v>
      </c>
      <c r="L78" s="161">
        <f t="shared" si="4"/>
        <v>0</v>
      </c>
    </row>
    <row r="79" spans="2:12" x14ac:dyDescent="0.35">
      <c r="B79" s="171" t="s">
        <v>18</v>
      </c>
      <c r="C79" s="268">
        <f>SUMIFS('2-3. Travel Costs&amp;Costs of Stay'!O:O,'2-3. Travel Costs&amp;Costs of Stay'!C:C,B79,'2-3. Travel Costs&amp;Costs of Stay'!H:H,$C$66,'2-3. Travel Costs&amp;Costs of Stay'!R:R,"&lt;&gt;Error")</f>
        <v>0</v>
      </c>
      <c r="D79" s="269"/>
      <c r="E79" s="268">
        <f>SUMIFS('2-3. Travel Costs&amp;Costs of Stay'!P:P,'2-3. Travel Costs&amp;Costs of Stay'!C:C,B79,'2-3. Travel Costs&amp;Costs of Stay'!H:H,$C$66,'2-3. Travel Costs&amp;Costs of Stay'!R:R,"&lt;&gt;Error")</f>
        <v>0</v>
      </c>
      <c r="F79" s="269"/>
      <c r="G79" s="268">
        <f>SUMIFS('2-3. Travel Costs&amp;Costs of Stay'!O:O,'2-3. Travel Costs&amp;Costs of Stay'!C:C,B79,'2-3. Travel Costs&amp;Costs of Stay'!H:H,$G$66,'2-3. Travel Costs&amp;Costs of Stay'!R:R,"&lt;&gt;Error")</f>
        <v>0</v>
      </c>
      <c r="H79" s="269"/>
      <c r="I79" s="268">
        <f>SUMIFS('2-3. Travel Costs&amp;Costs of Stay'!P:P,'2-3. Travel Costs&amp;Costs of Stay'!C:C,B79,'2-3. Travel Costs&amp;Costs of Stay'!H:H,$G$66,'2-3. Travel Costs&amp;Costs of Stay'!R:R,"&lt;&gt;Error")</f>
        <v>0</v>
      </c>
      <c r="J79" s="269"/>
      <c r="K79" s="160">
        <f t="shared" si="3"/>
        <v>0</v>
      </c>
      <c r="L79" s="161">
        <f t="shared" si="4"/>
        <v>0</v>
      </c>
    </row>
    <row r="80" spans="2:12" x14ac:dyDescent="0.35">
      <c r="B80" s="171" t="s">
        <v>149</v>
      </c>
      <c r="C80" s="268">
        <f>SUMIFS('2-3. Travel Costs&amp;Costs of Stay'!O:O,'2-3. Travel Costs&amp;Costs of Stay'!C:C,B80,'2-3. Travel Costs&amp;Costs of Stay'!H:H,$C$66,'2-3. Travel Costs&amp;Costs of Stay'!R:R,"&lt;&gt;Error")</f>
        <v>0</v>
      </c>
      <c r="D80" s="269"/>
      <c r="E80" s="268">
        <f>SUMIFS('2-3. Travel Costs&amp;Costs of Stay'!P:P,'2-3. Travel Costs&amp;Costs of Stay'!C:C,B80,'2-3. Travel Costs&amp;Costs of Stay'!H:H,$C$66,'2-3. Travel Costs&amp;Costs of Stay'!R:R,"&lt;&gt;Error")</f>
        <v>0</v>
      </c>
      <c r="F80" s="269"/>
      <c r="G80" s="268">
        <f>SUMIFS('2-3. Travel Costs&amp;Costs of Stay'!O:O,'2-3. Travel Costs&amp;Costs of Stay'!C:C,B80,'2-3. Travel Costs&amp;Costs of Stay'!H:H,$G$66,'2-3. Travel Costs&amp;Costs of Stay'!R:R,"&lt;&gt;Error")</f>
        <v>0</v>
      </c>
      <c r="H80" s="269"/>
      <c r="I80" s="268">
        <f>SUMIFS('2-3. Travel Costs&amp;Costs of Stay'!P:P,'2-3. Travel Costs&amp;Costs of Stay'!C:C,B80,'2-3. Travel Costs&amp;Costs of Stay'!H:H,$G$66,'2-3. Travel Costs&amp;Costs of Stay'!R:R,"&lt;&gt;Error")</f>
        <v>0</v>
      </c>
      <c r="J80" s="269"/>
      <c r="K80" s="160">
        <f t="shared" si="3"/>
        <v>0</v>
      </c>
      <c r="L80" s="161">
        <f t="shared" si="4"/>
        <v>0</v>
      </c>
    </row>
    <row r="81" spans="2:12" x14ac:dyDescent="0.35">
      <c r="B81" s="171" t="s">
        <v>19</v>
      </c>
      <c r="C81" s="268">
        <f>SUMIFS('2-3. Travel Costs&amp;Costs of Stay'!O:O,'2-3. Travel Costs&amp;Costs of Stay'!C:C,B81,'2-3. Travel Costs&amp;Costs of Stay'!H:H,$C$66,'2-3. Travel Costs&amp;Costs of Stay'!R:R,"&lt;&gt;Error")</f>
        <v>0</v>
      </c>
      <c r="D81" s="269"/>
      <c r="E81" s="268">
        <f>SUMIFS('2-3. Travel Costs&amp;Costs of Stay'!P:P,'2-3. Travel Costs&amp;Costs of Stay'!C:C,B81,'2-3. Travel Costs&amp;Costs of Stay'!H:H,$C$66,'2-3. Travel Costs&amp;Costs of Stay'!R:R,"&lt;&gt;Error")</f>
        <v>0</v>
      </c>
      <c r="F81" s="269"/>
      <c r="G81" s="268">
        <f>SUMIFS('2-3. Travel Costs&amp;Costs of Stay'!O:O,'2-3. Travel Costs&amp;Costs of Stay'!C:C,B81,'2-3. Travel Costs&amp;Costs of Stay'!H:H,$G$66,'2-3. Travel Costs&amp;Costs of Stay'!R:R,"&lt;&gt;Error")</f>
        <v>0</v>
      </c>
      <c r="H81" s="269"/>
      <c r="I81" s="268">
        <f>SUMIFS('2-3. Travel Costs&amp;Costs of Stay'!P:P,'2-3. Travel Costs&amp;Costs of Stay'!C:C,B81,'2-3. Travel Costs&amp;Costs of Stay'!H:H,$G$66,'2-3. Travel Costs&amp;Costs of Stay'!R:R,"&lt;&gt;Error")</f>
        <v>0</v>
      </c>
      <c r="J81" s="269"/>
      <c r="K81" s="160">
        <f t="shared" si="3"/>
        <v>0</v>
      </c>
      <c r="L81" s="161">
        <f t="shared" si="4"/>
        <v>0</v>
      </c>
    </row>
    <row r="82" spans="2:12" x14ac:dyDescent="0.35">
      <c r="B82" s="171" t="s">
        <v>20</v>
      </c>
      <c r="C82" s="268">
        <f>SUMIFS('2-3. Travel Costs&amp;Costs of Stay'!O:O,'2-3. Travel Costs&amp;Costs of Stay'!C:C,B82,'2-3. Travel Costs&amp;Costs of Stay'!H:H,$C$66,'2-3. Travel Costs&amp;Costs of Stay'!R:R,"&lt;&gt;Error")</f>
        <v>0</v>
      </c>
      <c r="D82" s="269"/>
      <c r="E82" s="268">
        <f>SUMIFS('2-3. Travel Costs&amp;Costs of Stay'!P:P,'2-3. Travel Costs&amp;Costs of Stay'!C:C,B82,'2-3. Travel Costs&amp;Costs of Stay'!H:H,$C$66,'2-3. Travel Costs&amp;Costs of Stay'!R:R,"&lt;&gt;Error")</f>
        <v>0</v>
      </c>
      <c r="F82" s="269"/>
      <c r="G82" s="268">
        <f>SUMIFS('2-3. Travel Costs&amp;Costs of Stay'!O:O,'2-3. Travel Costs&amp;Costs of Stay'!C:C,B82,'2-3. Travel Costs&amp;Costs of Stay'!H:H,$G$66,'2-3. Travel Costs&amp;Costs of Stay'!R:R,"&lt;&gt;Error")</f>
        <v>0</v>
      </c>
      <c r="H82" s="269"/>
      <c r="I82" s="268">
        <f>SUMIFS('2-3. Travel Costs&amp;Costs of Stay'!P:P,'2-3. Travel Costs&amp;Costs of Stay'!C:C,B82,'2-3. Travel Costs&amp;Costs of Stay'!H:H,$G$66,'2-3. Travel Costs&amp;Costs of Stay'!R:R,"&lt;&gt;Error")</f>
        <v>0</v>
      </c>
      <c r="J82" s="269"/>
      <c r="K82" s="160">
        <f t="shared" si="3"/>
        <v>0</v>
      </c>
      <c r="L82" s="161">
        <f t="shared" si="4"/>
        <v>0</v>
      </c>
    </row>
    <row r="83" spans="2:12" x14ac:dyDescent="0.35">
      <c r="B83" s="171" t="s">
        <v>21</v>
      </c>
      <c r="C83" s="268">
        <f>SUMIFS('2-3. Travel Costs&amp;Costs of Stay'!O:O,'2-3. Travel Costs&amp;Costs of Stay'!C:C,B83,'2-3. Travel Costs&amp;Costs of Stay'!H:H,$C$66,'2-3. Travel Costs&amp;Costs of Stay'!R:R,"&lt;&gt;Error")</f>
        <v>0</v>
      </c>
      <c r="D83" s="269"/>
      <c r="E83" s="268">
        <f>SUMIFS('2-3. Travel Costs&amp;Costs of Stay'!P:P,'2-3. Travel Costs&amp;Costs of Stay'!C:C,B83,'2-3. Travel Costs&amp;Costs of Stay'!H:H,$C$66,'2-3. Travel Costs&amp;Costs of Stay'!R:R,"&lt;&gt;Error")</f>
        <v>0</v>
      </c>
      <c r="F83" s="269"/>
      <c r="G83" s="268">
        <f>SUMIFS('2-3. Travel Costs&amp;Costs of Stay'!O:O,'2-3. Travel Costs&amp;Costs of Stay'!C:C,B83,'2-3. Travel Costs&amp;Costs of Stay'!H:H,$G$66,'2-3. Travel Costs&amp;Costs of Stay'!R:R,"&lt;&gt;Error")</f>
        <v>0</v>
      </c>
      <c r="H83" s="269"/>
      <c r="I83" s="268">
        <f>SUMIFS('2-3. Travel Costs&amp;Costs of Stay'!P:P,'2-3. Travel Costs&amp;Costs of Stay'!C:C,B83,'2-3. Travel Costs&amp;Costs of Stay'!H:H,$G$66,'2-3. Travel Costs&amp;Costs of Stay'!R:R,"&lt;&gt;Error")</f>
        <v>0</v>
      </c>
      <c r="J83" s="269"/>
      <c r="K83" s="160">
        <f t="shared" si="3"/>
        <v>0</v>
      </c>
      <c r="L83" s="161">
        <f t="shared" si="4"/>
        <v>0</v>
      </c>
    </row>
    <row r="84" spans="2:12" x14ac:dyDescent="0.35">
      <c r="B84" s="171" t="s">
        <v>22</v>
      </c>
      <c r="C84" s="268">
        <f>SUMIFS('2-3. Travel Costs&amp;Costs of Stay'!O:O,'2-3. Travel Costs&amp;Costs of Stay'!C:C,B84,'2-3. Travel Costs&amp;Costs of Stay'!H:H,$C$66,'2-3. Travel Costs&amp;Costs of Stay'!R:R,"&lt;&gt;Error")</f>
        <v>0</v>
      </c>
      <c r="D84" s="269"/>
      <c r="E84" s="268">
        <f>SUMIFS('2-3. Travel Costs&amp;Costs of Stay'!P:P,'2-3. Travel Costs&amp;Costs of Stay'!C:C,B84,'2-3. Travel Costs&amp;Costs of Stay'!H:H,$C$66,'2-3. Travel Costs&amp;Costs of Stay'!R:R,"&lt;&gt;Error")</f>
        <v>0</v>
      </c>
      <c r="F84" s="269"/>
      <c r="G84" s="268">
        <f>SUMIFS('2-3. Travel Costs&amp;Costs of Stay'!O:O,'2-3. Travel Costs&amp;Costs of Stay'!C:C,B84,'2-3. Travel Costs&amp;Costs of Stay'!H:H,$G$66,'2-3. Travel Costs&amp;Costs of Stay'!R:R,"&lt;&gt;Error")</f>
        <v>0</v>
      </c>
      <c r="H84" s="269"/>
      <c r="I84" s="268">
        <f>SUMIFS('2-3. Travel Costs&amp;Costs of Stay'!P:P,'2-3. Travel Costs&amp;Costs of Stay'!C:C,B84,'2-3. Travel Costs&amp;Costs of Stay'!H:H,$G$66,'2-3. Travel Costs&amp;Costs of Stay'!R:R,"&lt;&gt;Error")</f>
        <v>0</v>
      </c>
      <c r="J84" s="269"/>
      <c r="K84" s="160">
        <f t="shared" si="3"/>
        <v>0</v>
      </c>
      <c r="L84" s="161">
        <f t="shared" si="4"/>
        <v>0</v>
      </c>
    </row>
    <row r="85" spans="2:12" x14ac:dyDescent="0.35">
      <c r="B85" s="171" t="s">
        <v>23</v>
      </c>
      <c r="C85" s="268">
        <f>SUMIFS('2-3. Travel Costs&amp;Costs of Stay'!O:O,'2-3. Travel Costs&amp;Costs of Stay'!C:C,B85,'2-3. Travel Costs&amp;Costs of Stay'!H:H,$C$66,'2-3. Travel Costs&amp;Costs of Stay'!R:R,"&lt;&gt;Error")</f>
        <v>0</v>
      </c>
      <c r="D85" s="269"/>
      <c r="E85" s="268">
        <f>SUMIFS('2-3. Travel Costs&amp;Costs of Stay'!P:P,'2-3. Travel Costs&amp;Costs of Stay'!C:C,B85,'2-3. Travel Costs&amp;Costs of Stay'!H:H,$C$66,'2-3. Travel Costs&amp;Costs of Stay'!R:R,"&lt;&gt;Error")</f>
        <v>0</v>
      </c>
      <c r="F85" s="269"/>
      <c r="G85" s="268">
        <f>SUMIFS('2-3. Travel Costs&amp;Costs of Stay'!O:O,'2-3. Travel Costs&amp;Costs of Stay'!C:C,B85,'2-3. Travel Costs&amp;Costs of Stay'!H:H,$G$66,'2-3. Travel Costs&amp;Costs of Stay'!R:R,"&lt;&gt;Error")</f>
        <v>0</v>
      </c>
      <c r="H85" s="269"/>
      <c r="I85" s="268">
        <f>SUMIFS('2-3. Travel Costs&amp;Costs of Stay'!P:P,'2-3. Travel Costs&amp;Costs of Stay'!C:C,B85,'2-3. Travel Costs&amp;Costs of Stay'!H:H,$G$66,'2-3. Travel Costs&amp;Costs of Stay'!R:R,"&lt;&gt;Error")</f>
        <v>0</v>
      </c>
      <c r="J85" s="269"/>
      <c r="K85" s="160">
        <f t="shared" si="3"/>
        <v>0</v>
      </c>
      <c r="L85" s="161">
        <f t="shared" si="4"/>
        <v>0</v>
      </c>
    </row>
    <row r="86" spans="2:12" x14ac:dyDescent="0.35">
      <c r="B86" s="171" t="s">
        <v>24</v>
      </c>
      <c r="C86" s="268">
        <f>SUMIFS('2-3. Travel Costs&amp;Costs of Stay'!O:O,'2-3. Travel Costs&amp;Costs of Stay'!C:C,B86,'2-3. Travel Costs&amp;Costs of Stay'!H:H,$C$66,'2-3. Travel Costs&amp;Costs of Stay'!R:R,"&lt;&gt;Error")</f>
        <v>0</v>
      </c>
      <c r="D86" s="269"/>
      <c r="E86" s="268">
        <f>SUMIFS('2-3. Travel Costs&amp;Costs of Stay'!P:P,'2-3. Travel Costs&amp;Costs of Stay'!C:C,B86,'2-3. Travel Costs&amp;Costs of Stay'!H:H,$C$66,'2-3. Travel Costs&amp;Costs of Stay'!R:R,"&lt;&gt;Error")</f>
        <v>0</v>
      </c>
      <c r="F86" s="269"/>
      <c r="G86" s="268">
        <f>SUMIFS('2-3. Travel Costs&amp;Costs of Stay'!O:O,'2-3. Travel Costs&amp;Costs of Stay'!C:C,B86,'2-3. Travel Costs&amp;Costs of Stay'!H:H,$G$66,'2-3. Travel Costs&amp;Costs of Stay'!R:R,"&lt;&gt;Error")</f>
        <v>0</v>
      </c>
      <c r="H86" s="269"/>
      <c r="I86" s="268">
        <f>SUMIFS('2-3. Travel Costs&amp;Costs of Stay'!P:P,'2-3. Travel Costs&amp;Costs of Stay'!C:C,B86,'2-3. Travel Costs&amp;Costs of Stay'!H:H,$G$66,'2-3. Travel Costs&amp;Costs of Stay'!R:R,"&lt;&gt;Error")</f>
        <v>0</v>
      </c>
      <c r="J86" s="269"/>
      <c r="K86" s="160">
        <f t="shared" si="3"/>
        <v>0</v>
      </c>
      <c r="L86" s="161">
        <f t="shared" si="4"/>
        <v>0</v>
      </c>
    </row>
    <row r="87" spans="2:12" x14ac:dyDescent="0.35">
      <c r="B87" s="171" t="s">
        <v>25</v>
      </c>
      <c r="C87" s="268">
        <f>SUMIFS('2-3. Travel Costs&amp;Costs of Stay'!O:O,'2-3. Travel Costs&amp;Costs of Stay'!C:C,B87,'2-3. Travel Costs&amp;Costs of Stay'!H:H,$C$66,'2-3. Travel Costs&amp;Costs of Stay'!R:R,"&lt;&gt;Error")</f>
        <v>0</v>
      </c>
      <c r="D87" s="269"/>
      <c r="E87" s="268">
        <f>SUMIFS('2-3. Travel Costs&amp;Costs of Stay'!P:P,'2-3. Travel Costs&amp;Costs of Stay'!C:C,B87,'2-3. Travel Costs&amp;Costs of Stay'!H:H,$C$66,'2-3. Travel Costs&amp;Costs of Stay'!R:R,"&lt;&gt;Error")</f>
        <v>0</v>
      </c>
      <c r="F87" s="269"/>
      <c r="G87" s="268">
        <f>SUMIFS('2-3. Travel Costs&amp;Costs of Stay'!O:O,'2-3. Travel Costs&amp;Costs of Stay'!C:C,B87,'2-3. Travel Costs&amp;Costs of Stay'!H:H,$G$66,'2-3. Travel Costs&amp;Costs of Stay'!R:R,"&lt;&gt;Error")</f>
        <v>0</v>
      </c>
      <c r="H87" s="269"/>
      <c r="I87" s="268">
        <f>SUMIFS('2-3. Travel Costs&amp;Costs of Stay'!P:P,'2-3. Travel Costs&amp;Costs of Stay'!C:C,B87,'2-3. Travel Costs&amp;Costs of Stay'!H:H,$G$66,'2-3. Travel Costs&amp;Costs of Stay'!R:R,"&lt;&gt;Error")</f>
        <v>0</v>
      </c>
      <c r="J87" s="269"/>
      <c r="K87" s="160">
        <f t="shared" si="3"/>
        <v>0</v>
      </c>
      <c r="L87" s="161">
        <f t="shared" si="4"/>
        <v>0</v>
      </c>
    </row>
    <row r="88" spans="2:12" x14ac:dyDescent="0.35">
      <c r="B88" s="171" t="s">
        <v>109</v>
      </c>
      <c r="C88" s="268">
        <f>SUMIFS('2-3. Travel Costs&amp;Costs of Stay'!O:O,'2-3. Travel Costs&amp;Costs of Stay'!C:C,B88,'2-3. Travel Costs&amp;Costs of Stay'!H:H,$C$66,'2-3. Travel Costs&amp;Costs of Stay'!R:R,"&lt;&gt;Error")</f>
        <v>0</v>
      </c>
      <c r="D88" s="269"/>
      <c r="E88" s="268">
        <f>SUMIFS('2-3. Travel Costs&amp;Costs of Stay'!P:P,'2-3. Travel Costs&amp;Costs of Stay'!C:C,B88,'2-3. Travel Costs&amp;Costs of Stay'!H:H,$C$66,'2-3. Travel Costs&amp;Costs of Stay'!R:R,"&lt;&gt;Error")</f>
        <v>0</v>
      </c>
      <c r="F88" s="269"/>
      <c r="G88" s="268">
        <f>SUMIFS('2-3. Travel Costs&amp;Costs of Stay'!O:O,'2-3. Travel Costs&amp;Costs of Stay'!C:C,B88,'2-3. Travel Costs&amp;Costs of Stay'!H:H,$G$66,'2-3. Travel Costs&amp;Costs of Stay'!R:R,"&lt;&gt;Error")</f>
        <v>0</v>
      </c>
      <c r="H88" s="269"/>
      <c r="I88" s="268">
        <f>SUMIFS('2-3. Travel Costs&amp;Costs of Stay'!P:P,'2-3. Travel Costs&amp;Costs of Stay'!C:C,B88,'2-3. Travel Costs&amp;Costs of Stay'!H:H,$G$66,'2-3. Travel Costs&amp;Costs of Stay'!R:R,"&lt;&gt;Error")</f>
        <v>0</v>
      </c>
      <c r="J88" s="269"/>
      <c r="K88" s="160">
        <f t="shared" si="3"/>
        <v>0</v>
      </c>
      <c r="L88" s="161">
        <f t="shared" si="4"/>
        <v>0</v>
      </c>
    </row>
    <row r="89" spans="2:12" x14ac:dyDescent="0.35">
      <c r="B89" s="171" t="s">
        <v>110</v>
      </c>
      <c r="C89" s="268">
        <f>SUMIFS('2-3. Travel Costs&amp;Costs of Stay'!O:O,'2-3. Travel Costs&amp;Costs of Stay'!C:C,B89,'2-3. Travel Costs&amp;Costs of Stay'!H:H,$C$66,'2-3. Travel Costs&amp;Costs of Stay'!R:R,"&lt;&gt;Error")</f>
        <v>0</v>
      </c>
      <c r="D89" s="269"/>
      <c r="E89" s="268">
        <f>SUMIFS('2-3. Travel Costs&amp;Costs of Stay'!P:P,'2-3. Travel Costs&amp;Costs of Stay'!C:C,B89,'2-3. Travel Costs&amp;Costs of Stay'!H:H,$C$66,'2-3. Travel Costs&amp;Costs of Stay'!R:R,"&lt;&gt;Error")</f>
        <v>0</v>
      </c>
      <c r="F89" s="269"/>
      <c r="G89" s="268">
        <f>SUMIFS('2-3. Travel Costs&amp;Costs of Stay'!O:O,'2-3. Travel Costs&amp;Costs of Stay'!C:C,B89,'2-3. Travel Costs&amp;Costs of Stay'!H:H,$G$66,'2-3. Travel Costs&amp;Costs of Stay'!R:R,"&lt;&gt;Error")</f>
        <v>0</v>
      </c>
      <c r="H89" s="269"/>
      <c r="I89" s="268">
        <f>SUMIFS('2-3. Travel Costs&amp;Costs of Stay'!P:P,'2-3. Travel Costs&amp;Costs of Stay'!C:C,B89,'2-3. Travel Costs&amp;Costs of Stay'!H:H,$G$66,'2-3. Travel Costs&amp;Costs of Stay'!R:R,"&lt;&gt;Error")</f>
        <v>0</v>
      </c>
      <c r="J89" s="269"/>
      <c r="K89" s="160">
        <f t="shared" si="3"/>
        <v>0</v>
      </c>
      <c r="L89" s="161">
        <f t="shared" si="4"/>
        <v>0</v>
      </c>
    </row>
    <row r="90" spans="2:12" x14ac:dyDescent="0.35">
      <c r="B90" s="171" t="s">
        <v>111</v>
      </c>
      <c r="C90" s="268">
        <f>SUMIFS('2-3. Travel Costs&amp;Costs of Stay'!O:O,'2-3. Travel Costs&amp;Costs of Stay'!C:C,B90,'2-3. Travel Costs&amp;Costs of Stay'!H:H,$C$66,'2-3. Travel Costs&amp;Costs of Stay'!R:R,"&lt;&gt;Error")</f>
        <v>0</v>
      </c>
      <c r="D90" s="269"/>
      <c r="E90" s="268">
        <f>SUMIFS('2-3. Travel Costs&amp;Costs of Stay'!P:P,'2-3. Travel Costs&amp;Costs of Stay'!C:C,B90,'2-3. Travel Costs&amp;Costs of Stay'!H:H,$C$66,'2-3. Travel Costs&amp;Costs of Stay'!R:R,"&lt;&gt;Error")</f>
        <v>0</v>
      </c>
      <c r="F90" s="269"/>
      <c r="G90" s="268">
        <f>SUMIFS('2-3. Travel Costs&amp;Costs of Stay'!O:O,'2-3. Travel Costs&amp;Costs of Stay'!C:C,B90,'2-3. Travel Costs&amp;Costs of Stay'!H:H,$G$66,'2-3. Travel Costs&amp;Costs of Stay'!R:R,"&lt;&gt;Error")</f>
        <v>0</v>
      </c>
      <c r="H90" s="269"/>
      <c r="I90" s="268">
        <f>SUMIFS('2-3. Travel Costs&amp;Costs of Stay'!P:P,'2-3. Travel Costs&amp;Costs of Stay'!C:C,B90,'2-3. Travel Costs&amp;Costs of Stay'!H:H,$G$66,'2-3. Travel Costs&amp;Costs of Stay'!R:R,"&lt;&gt;Error")</f>
        <v>0</v>
      </c>
      <c r="J90" s="269"/>
      <c r="K90" s="160">
        <f t="shared" si="3"/>
        <v>0</v>
      </c>
      <c r="L90" s="161">
        <f t="shared" si="4"/>
        <v>0</v>
      </c>
    </row>
    <row r="91" spans="2:12" x14ac:dyDescent="0.35">
      <c r="B91" s="171" t="s">
        <v>112</v>
      </c>
      <c r="C91" s="268">
        <f>SUMIFS('2-3. Travel Costs&amp;Costs of Stay'!O:O,'2-3. Travel Costs&amp;Costs of Stay'!C:C,B91,'2-3. Travel Costs&amp;Costs of Stay'!H:H,$C$66,'2-3. Travel Costs&amp;Costs of Stay'!R:R,"&lt;&gt;Error")</f>
        <v>0</v>
      </c>
      <c r="D91" s="269"/>
      <c r="E91" s="268">
        <f>SUMIFS('2-3. Travel Costs&amp;Costs of Stay'!P:P,'2-3. Travel Costs&amp;Costs of Stay'!C:C,B91,'2-3. Travel Costs&amp;Costs of Stay'!H:H,$C$66,'2-3. Travel Costs&amp;Costs of Stay'!R:R,"&lt;&gt;Error")</f>
        <v>0</v>
      </c>
      <c r="F91" s="269"/>
      <c r="G91" s="268">
        <f>SUMIFS('2-3. Travel Costs&amp;Costs of Stay'!O:O,'2-3. Travel Costs&amp;Costs of Stay'!C:C,B91,'2-3. Travel Costs&amp;Costs of Stay'!H:H,$G$66,'2-3. Travel Costs&amp;Costs of Stay'!R:R,"&lt;&gt;Error")</f>
        <v>0</v>
      </c>
      <c r="H91" s="269"/>
      <c r="I91" s="268">
        <f>SUMIFS('2-3. Travel Costs&amp;Costs of Stay'!P:P,'2-3. Travel Costs&amp;Costs of Stay'!C:C,B91,'2-3. Travel Costs&amp;Costs of Stay'!H:H,$G$66,'2-3. Travel Costs&amp;Costs of Stay'!R:R,"&lt;&gt;Error")</f>
        <v>0</v>
      </c>
      <c r="J91" s="269"/>
      <c r="K91" s="160">
        <f t="shared" si="3"/>
        <v>0</v>
      </c>
      <c r="L91" s="161">
        <f t="shared" si="4"/>
        <v>0</v>
      </c>
    </row>
    <row r="92" spans="2:12" x14ac:dyDescent="0.35">
      <c r="B92" s="171" t="s">
        <v>113</v>
      </c>
      <c r="C92" s="268">
        <f>SUMIFS('2-3. Travel Costs&amp;Costs of Stay'!O:O,'2-3. Travel Costs&amp;Costs of Stay'!C:C,B92,'2-3. Travel Costs&amp;Costs of Stay'!H:H,$C$66,'2-3. Travel Costs&amp;Costs of Stay'!R:R,"&lt;&gt;Error")</f>
        <v>0</v>
      </c>
      <c r="D92" s="269"/>
      <c r="E92" s="268">
        <f>SUMIFS('2-3. Travel Costs&amp;Costs of Stay'!P:P,'2-3. Travel Costs&amp;Costs of Stay'!C:C,B92,'2-3. Travel Costs&amp;Costs of Stay'!H:H,$C$66,'2-3. Travel Costs&amp;Costs of Stay'!R:R,"&lt;&gt;Error")</f>
        <v>0</v>
      </c>
      <c r="F92" s="269"/>
      <c r="G92" s="268">
        <f>SUMIFS('2-3. Travel Costs&amp;Costs of Stay'!O:O,'2-3. Travel Costs&amp;Costs of Stay'!C:C,B92,'2-3. Travel Costs&amp;Costs of Stay'!H:H,$G$66,'2-3. Travel Costs&amp;Costs of Stay'!R:R,"&lt;&gt;Error")</f>
        <v>0</v>
      </c>
      <c r="H92" s="269"/>
      <c r="I92" s="268">
        <f>SUMIFS('2-3. Travel Costs&amp;Costs of Stay'!P:P,'2-3. Travel Costs&amp;Costs of Stay'!C:C,B92,'2-3. Travel Costs&amp;Costs of Stay'!H:H,$G$66,'2-3. Travel Costs&amp;Costs of Stay'!R:R,"&lt;&gt;Error")</f>
        <v>0</v>
      </c>
      <c r="J92" s="269"/>
      <c r="K92" s="160">
        <f t="shared" si="3"/>
        <v>0</v>
      </c>
      <c r="L92" s="161">
        <f t="shared" si="4"/>
        <v>0</v>
      </c>
    </row>
    <row r="93" spans="2:12" x14ac:dyDescent="0.35">
      <c r="B93" s="171" t="s">
        <v>114</v>
      </c>
      <c r="C93" s="268">
        <f>SUMIFS('2-3. Travel Costs&amp;Costs of Stay'!O:O,'2-3. Travel Costs&amp;Costs of Stay'!C:C,B93,'2-3. Travel Costs&amp;Costs of Stay'!H:H,$C$66,'2-3. Travel Costs&amp;Costs of Stay'!R:R,"&lt;&gt;Error")</f>
        <v>0</v>
      </c>
      <c r="D93" s="269"/>
      <c r="E93" s="268">
        <f>SUMIFS('2-3. Travel Costs&amp;Costs of Stay'!P:P,'2-3. Travel Costs&amp;Costs of Stay'!C:C,B93,'2-3. Travel Costs&amp;Costs of Stay'!H:H,$C$66,'2-3. Travel Costs&amp;Costs of Stay'!R:R,"&lt;&gt;Error")</f>
        <v>0</v>
      </c>
      <c r="F93" s="269"/>
      <c r="G93" s="268">
        <f>SUMIFS('2-3. Travel Costs&amp;Costs of Stay'!O:O,'2-3. Travel Costs&amp;Costs of Stay'!C:C,B93,'2-3. Travel Costs&amp;Costs of Stay'!H:H,$G$66,'2-3. Travel Costs&amp;Costs of Stay'!R:R,"&lt;&gt;Error")</f>
        <v>0</v>
      </c>
      <c r="H93" s="269"/>
      <c r="I93" s="268">
        <f>SUMIFS('2-3. Travel Costs&amp;Costs of Stay'!P:P,'2-3. Travel Costs&amp;Costs of Stay'!C:C,B93,'2-3. Travel Costs&amp;Costs of Stay'!H:H,$G$66,'2-3. Travel Costs&amp;Costs of Stay'!R:R,"&lt;&gt;Error")</f>
        <v>0</v>
      </c>
      <c r="J93" s="269"/>
      <c r="K93" s="160">
        <f t="shared" si="3"/>
        <v>0</v>
      </c>
      <c r="L93" s="161">
        <f t="shared" si="4"/>
        <v>0</v>
      </c>
    </row>
    <row r="94" spans="2:12" x14ac:dyDescent="0.35">
      <c r="B94" s="171" t="s">
        <v>115</v>
      </c>
      <c r="C94" s="268">
        <f>SUMIFS('2-3. Travel Costs&amp;Costs of Stay'!O:O,'2-3. Travel Costs&amp;Costs of Stay'!C:C,B94,'2-3. Travel Costs&amp;Costs of Stay'!H:H,$C$66,'2-3. Travel Costs&amp;Costs of Stay'!R:R,"&lt;&gt;Error")</f>
        <v>0</v>
      </c>
      <c r="D94" s="269"/>
      <c r="E94" s="268">
        <f>SUMIFS('2-3. Travel Costs&amp;Costs of Stay'!P:P,'2-3. Travel Costs&amp;Costs of Stay'!C:C,B94,'2-3. Travel Costs&amp;Costs of Stay'!H:H,$C$66,'2-3. Travel Costs&amp;Costs of Stay'!R:R,"&lt;&gt;Error")</f>
        <v>0</v>
      </c>
      <c r="F94" s="269"/>
      <c r="G94" s="268">
        <f>SUMIFS('2-3. Travel Costs&amp;Costs of Stay'!O:O,'2-3. Travel Costs&amp;Costs of Stay'!C:C,B94,'2-3. Travel Costs&amp;Costs of Stay'!H:H,$G$66,'2-3. Travel Costs&amp;Costs of Stay'!R:R,"&lt;&gt;Error")</f>
        <v>0</v>
      </c>
      <c r="H94" s="269"/>
      <c r="I94" s="268">
        <f>SUMIFS('2-3. Travel Costs&amp;Costs of Stay'!P:P,'2-3. Travel Costs&amp;Costs of Stay'!C:C,B94,'2-3. Travel Costs&amp;Costs of Stay'!H:H,$G$66,'2-3. Travel Costs&amp;Costs of Stay'!R:R,"&lt;&gt;Error")</f>
        <v>0</v>
      </c>
      <c r="J94" s="269"/>
      <c r="K94" s="160">
        <f t="shared" si="3"/>
        <v>0</v>
      </c>
      <c r="L94" s="161">
        <f t="shared" si="4"/>
        <v>0</v>
      </c>
    </row>
    <row r="95" spans="2:12" x14ac:dyDescent="0.35">
      <c r="B95" s="171" t="s">
        <v>116</v>
      </c>
      <c r="C95" s="268">
        <f>SUMIFS('2-3. Travel Costs&amp;Costs of Stay'!O:O,'2-3. Travel Costs&amp;Costs of Stay'!C:C,B95,'2-3. Travel Costs&amp;Costs of Stay'!H:H,$C$66,'2-3. Travel Costs&amp;Costs of Stay'!R:R,"&lt;&gt;Error")</f>
        <v>0</v>
      </c>
      <c r="D95" s="269"/>
      <c r="E95" s="268">
        <f>SUMIFS('2-3. Travel Costs&amp;Costs of Stay'!P:P,'2-3. Travel Costs&amp;Costs of Stay'!C:C,B95,'2-3. Travel Costs&amp;Costs of Stay'!H:H,$C$66,'2-3. Travel Costs&amp;Costs of Stay'!R:R,"&lt;&gt;Error")</f>
        <v>0</v>
      </c>
      <c r="F95" s="269"/>
      <c r="G95" s="268">
        <f>SUMIFS('2-3. Travel Costs&amp;Costs of Stay'!O:O,'2-3. Travel Costs&amp;Costs of Stay'!C:C,B95,'2-3. Travel Costs&amp;Costs of Stay'!H:H,$G$66,'2-3. Travel Costs&amp;Costs of Stay'!R:R,"&lt;&gt;Error")</f>
        <v>0</v>
      </c>
      <c r="H95" s="269"/>
      <c r="I95" s="268">
        <f>SUMIFS('2-3. Travel Costs&amp;Costs of Stay'!P:P,'2-3. Travel Costs&amp;Costs of Stay'!C:C,B95,'2-3. Travel Costs&amp;Costs of Stay'!H:H,$G$66,'2-3. Travel Costs&amp;Costs of Stay'!R:R,"&lt;&gt;Error")</f>
        <v>0</v>
      </c>
      <c r="J95" s="269"/>
      <c r="K95" s="160">
        <f t="shared" si="3"/>
        <v>0</v>
      </c>
      <c r="L95" s="161">
        <f t="shared" si="4"/>
        <v>0</v>
      </c>
    </row>
    <row r="96" spans="2:12" x14ac:dyDescent="0.35">
      <c r="B96" s="171" t="s">
        <v>117</v>
      </c>
      <c r="C96" s="268">
        <f>SUMIFS('2-3. Travel Costs&amp;Costs of Stay'!O:O,'2-3. Travel Costs&amp;Costs of Stay'!C:C,B96,'2-3. Travel Costs&amp;Costs of Stay'!H:H,$C$66,'2-3. Travel Costs&amp;Costs of Stay'!R:R,"&lt;&gt;Error")</f>
        <v>0</v>
      </c>
      <c r="D96" s="269"/>
      <c r="E96" s="268">
        <f>SUMIFS('2-3. Travel Costs&amp;Costs of Stay'!P:P,'2-3. Travel Costs&amp;Costs of Stay'!C:C,B96,'2-3. Travel Costs&amp;Costs of Stay'!H:H,$C$66,'2-3. Travel Costs&amp;Costs of Stay'!R:R,"&lt;&gt;Error")</f>
        <v>0</v>
      </c>
      <c r="F96" s="269"/>
      <c r="G96" s="268">
        <f>SUMIFS('2-3. Travel Costs&amp;Costs of Stay'!O:O,'2-3. Travel Costs&amp;Costs of Stay'!C:C,B96,'2-3. Travel Costs&amp;Costs of Stay'!H:H,$G$66,'2-3. Travel Costs&amp;Costs of Stay'!R:R,"&lt;&gt;Error")</f>
        <v>0</v>
      </c>
      <c r="H96" s="269"/>
      <c r="I96" s="268">
        <f>SUMIFS('2-3. Travel Costs&amp;Costs of Stay'!P:P,'2-3. Travel Costs&amp;Costs of Stay'!C:C,B96,'2-3. Travel Costs&amp;Costs of Stay'!H:H,$G$66,'2-3. Travel Costs&amp;Costs of Stay'!R:R,"&lt;&gt;Error")</f>
        <v>0</v>
      </c>
      <c r="J96" s="269"/>
      <c r="K96" s="160">
        <f t="shared" si="3"/>
        <v>0</v>
      </c>
      <c r="L96" s="161">
        <f t="shared" si="4"/>
        <v>0</v>
      </c>
    </row>
    <row r="97" spans="2:12" x14ac:dyDescent="0.35">
      <c r="B97" s="171" t="s">
        <v>118</v>
      </c>
      <c r="C97" s="268">
        <f>SUMIFS('2-3. Travel Costs&amp;Costs of Stay'!O:O,'2-3. Travel Costs&amp;Costs of Stay'!C:C,B97,'2-3. Travel Costs&amp;Costs of Stay'!H:H,$C$66,'2-3. Travel Costs&amp;Costs of Stay'!R:R,"&lt;&gt;Error")</f>
        <v>0</v>
      </c>
      <c r="D97" s="269"/>
      <c r="E97" s="268">
        <f>SUMIFS('2-3. Travel Costs&amp;Costs of Stay'!P:P,'2-3. Travel Costs&amp;Costs of Stay'!C:C,B97,'2-3. Travel Costs&amp;Costs of Stay'!H:H,$C$66,'2-3. Travel Costs&amp;Costs of Stay'!R:R,"&lt;&gt;Error")</f>
        <v>0</v>
      </c>
      <c r="F97" s="269"/>
      <c r="G97" s="268">
        <f>SUMIFS('2-3. Travel Costs&amp;Costs of Stay'!O:O,'2-3. Travel Costs&amp;Costs of Stay'!C:C,B97,'2-3. Travel Costs&amp;Costs of Stay'!H:H,$G$66,'2-3. Travel Costs&amp;Costs of Stay'!R:R,"&lt;&gt;Error")</f>
        <v>0</v>
      </c>
      <c r="H97" s="269"/>
      <c r="I97" s="268">
        <f>SUMIFS('2-3. Travel Costs&amp;Costs of Stay'!P:P,'2-3. Travel Costs&amp;Costs of Stay'!C:C,B97,'2-3. Travel Costs&amp;Costs of Stay'!H:H,$G$66,'2-3. Travel Costs&amp;Costs of Stay'!R:R,"&lt;&gt;Error")</f>
        <v>0</v>
      </c>
      <c r="J97" s="269"/>
      <c r="K97" s="160">
        <f t="shared" si="3"/>
        <v>0</v>
      </c>
      <c r="L97" s="161">
        <f t="shared" si="4"/>
        <v>0</v>
      </c>
    </row>
    <row r="98" spans="2:12" x14ac:dyDescent="0.35">
      <c r="B98" s="171" t="s">
        <v>119</v>
      </c>
      <c r="C98" s="268">
        <f>SUMIFS('2-3. Travel Costs&amp;Costs of Stay'!O:O,'2-3. Travel Costs&amp;Costs of Stay'!C:C,B98,'2-3. Travel Costs&amp;Costs of Stay'!H:H,$C$66,'2-3. Travel Costs&amp;Costs of Stay'!R:R,"&lt;&gt;Error")</f>
        <v>0</v>
      </c>
      <c r="D98" s="269"/>
      <c r="E98" s="268">
        <f>SUMIFS('2-3. Travel Costs&amp;Costs of Stay'!P:P,'2-3. Travel Costs&amp;Costs of Stay'!C:C,B98,'2-3. Travel Costs&amp;Costs of Stay'!H:H,$C$66,'2-3. Travel Costs&amp;Costs of Stay'!R:R,"&lt;&gt;Error")</f>
        <v>0</v>
      </c>
      <c r="F98" s="269"/>
      <c r="G98" s="268">
        <f>SUMIFS('2-3. Travel Costs&amp;Costs of Stay'!O:O,'2-3. Travel Costs&amp;Costs of Stay'!C:C,B98,'2-3. Travel Costs&amp;Costs of Stay'!H:H,$G$66,'2-3. Travel Costs&amp;Costs of Stay'!R:R,"&lt;&gt;Error")</f>
        <v>0</v>
      </c>
      <c r="H98" s="269"/>
      <c r="I98" s="268">
        <f>SUMIFS('2-3. Travel Costs&amp;Costs of Stay'!P:P,'2-3. Travel Costs&amp;Costs of Stay'!C:C,B98,'2-3. Travel Costs&amp;Costs of Stay'!H:H,$G$66,'2-3. Travel Costs&amp;Costs of Stay'!R:R,"&lt;&gt;Error")</f>
        <v>0</v>
      </c>
      <c r="J98" s="269"/>
      <c r="K98" s="160">
        <f t="shared" si="3"/>
        <v>0</v>
      </c>
      <c r="L98" s="161">
        <f t="shared" si="4"/>
        <v>0</v>
      </c>
    </row>
    <row r="99" spans="2:12" x14ac:dyDescent="0.35">
      <c r="B99" s="171" t="s">
        <v>120</v>
      </c>
      <c r="C99" s="268">
        <f>SUMIFS('2-3. Travel Costs&amp;Costs of Stay'!O:O,'2-3. Travel Costs&amp;Costs of Stay'!C:C,B99,'2-3. Travel Costs&amp;Costs of Stay'!H:H,$C$66,'2-3. Travel Costs&amp;Costs of Stay'!R:R,"&lt;&gt;Error")</f>
        <v>0</v>
      </c>
      <c r="D99" s="269"/>
      <c r="E99" s="268">
        <f>SUMIFS('2-3. Travel Costs&amp;Costs of Stay'!P:P,'2-3. Travel Costs&amp;Costs of Stay'!C:C,B99,'2-3. Travel Costs&amp;Costs of Stay'!H:H,$C$66,'2-3. Travel Costs&amp;Costs of Stay'!R:R,"&lt;&gt;Error")</f>
        <v>0</v>
      </c>
      <c r="F99" s="269"/>
      <c r="G99" s="268">
        <f>SUMIFS('2-3. Travel Costs&amp;Costs of Stay'!O:O,'2-3. Travel Costs&amp;Costs of Stay'!C:C,B99,'2-3. Travel Costs&amp;Costs of Stay'!H:H,$G$66,'2-3. Travel Costs&amp;Costs of Stay'!R:R,"&lt;&gt;Error")</f>
        <v>0</v>
      </c>
      <c r="H99" s="269"/>
      <c r="I99" s="268">
        <f>SUMIFS('2-3. Travel Costs&amp;Costs of Stay'!P:P,'2-3. Travel Costs&amp;Costs of Stay'!C:C,B99,'2-3. Travel Costs&amp;Costs of Stay'!H:H,$G$66,'2-3. Travel Costs&amp;Costs of Stay'!R:R,"&lt;&gt;Error")</f>
        <v>0</v>
      </c>
      <c r="J99" s="269"/>
      <c r="K99" s="160">
        <f t="shared" si="3"/>
        <v>0</v>
      </c>
      <c r="L99" s="161">
        <f t="shared" si="4"/>
        <v>0</v>
      </c>
    </row>
    <row r="100" spans="2:12" x14ac:dyDescent="0.35">
      <c r="B100" s="171" t="s">
        <v>121</v>
      </c>
      <c r="C100" s="268">
        <f>SUMIFS('2-3. Travel Costs&amp;Costs of Stay'!O:O,'2-3. Travel Costs&amp;Costs of Stay'!C:C,B100,'2-3. Travel Costs&amp;Costs of Stay'!H:H,$C$66,'2-3. Travel Costs&amp;Costs of Stay'!R:R,"&lt;&gt;Error")</f>
        <v>0</v>
      </c>
      <c r="D100" s="269"/>
      <c r="E100" s="268">
        <f>SUMIFS('2-3. Travel Costs&amp;Costs of Stay'!P:P,'2-3. Travel Costs&amp;Costs of Stay'!C:C,B100,'2-3. Travel Costs&amp;Costs of Stay'!H:H,$C$66,'2-3. Travel Costs&amp;Costs of Stay'!R:R,"&lt;&gt;Error")</f>
        <v>0</v>
      </c>
      <c r="F100" s="269"/>
      <c r="G100" s="268">
        <f>SUMIFS('2-3. Travel Costs&amp;Costs of Stay'!O:O,'2-3. Travel Costs&amp;Costs of Stay'!C:C,B100,'2-3. Travel Costs&amp;Costs of Stay'!H:H,$G$66,'2-3. Travel Costs&amp;Costs of Stay'!R:R,"&lt;&gt;Error")</f>
        <v>0</v>
      </c>
      <c r="H100" s="269"/>
      <c r="I100" s="268">
        <f>SUMIFS('2-3. Travel Costs&amp;Costs of Stay'!P:P,'2-3. Travel Costs&amp;Costs of Stay'!C:C,B100,'2-3. Travel Costs&amp;Costs of Stay'!H:H,$G$66,'2-3. Travel Costs&amp;Costs of Stay'!R:R,"&lt;&gt;Error")</f>
        <v>0</v>
      </c>
      <c r="J100" s="269"/>
      <c r="K100" s="160">
        <f t="shared" si="3"/>
        <v>0</v>
      </c>
      <c r="L100" s="161">
        <f t="shared" si="4"/>
        <v>0</v>
      </c>
    </row>
    <row r="101" spans="2:12" x14ac:dyDescent="0.35">
      <c r="B101" s="171" t="s">
        <v>122</v>
      </c>
      <c r="C101" s="268">
        <f>SUMIFS('2-3. Travel Costs&amp;Costs of Stay'!O:O,'2-3. Travel Costs&amp;Costs of Stay'!C:C,B101,'2-3. Travel Costs&amp;Costs of Stay'!H:H,$C$66,'2-3. Travel Costs&amp;Costs of Stay'!R:R,"&lt;&gt;Error")</f>
        <v>0</v>
      </c>
      <c r="D101" s="269"/>
      <c r="E101" s="268">
        <f>SUMIFS('2-3. Travel Costs&amp;Costs of Stay'!P:P,'2-3. Travel Costs&amp;Costs of Stay'!C:C,B101,'2-3. Travel Costs&amp;Costs of Stay'!H:H,$C$66,'2-3. Travel Costs&amp;Costs of Stay'!R:R,"&lt;&gt;Error")</f>
        <v>0</v>
      </c>
      <c r="F101" s="269"/>
      <c r="G101" s="268">
        <f>SUMIFS('2-3. Travel Costs&amp;Costs of Stay'!O:O,'2-3. Travel Costs&amp;Costs of Stay'!C:C,B101,'2-3. Travel Costs&amp;Costs of Stay'!H:H,$G$66,'2-3. Travel Costs&amp;Costs of Stay'!R:R,"&lt;&gt;Error")</f>
        <v>0</v>
      </c>
      <c r="H101" s="269"/>
      <c r="I101" s="268">
        <f>SUMIFS('2-3. Travel Costs&amp;Costs of Stay'!P:P,'2-3. Travel Costs&amp;Costs of Stay'!C:C,B101,'2-3. Travel Costs&amp;Costs of Stay'!H:H,$G$66,'2-3. Travel Costs&amp;Costs of Stay'!R:R,"&lt;&gt;Error")</f>
        <v>0</v>
      </c>
      <c r="J101" s="269"/>
      <c r="K101" s="160">
        <f t="shared" si="3"/>
        <v>0</v>
      </c>
      <c r="L101" s="161">
        <f t="shared" si="4"/>
        <v>0</v>
      </c>
    </row>
    <row r="102" spans="2:12" x14ac:dyDescent="0.35">
      <c r="B102" s="171" t="s">
        <v>123</v>
      </c>
      <c r="C102" s="268">
        <f>SUMIFS('2-3. Travel Costs&amp;Costs of Stay'!O:O,'2-3. Travel Costs&amp;Costs of Stay'!C:C,B102,'2-3. Travel Costs&amp;Costs of Stay'!H:H,$C$66,'2-3. Travel Costs&amp;Costs of Stay'!R:R,"&lt;&gt;Error")</f>
        <v>0</v>
      </c>
      <c r="D102" s="269"/>
      <c r="E102" s="268">
        <f>SUMIFS('2-3. Travel Costs&amp;Costs of Stay'!P:P,'2-3. Travel Costs&amp;Costs of Stay'!C:C,B102,'2-3. Travel Costs&amp;Costs of Stay'!H:H,$C$66,'2-3. Travel Costs&amp;Costs of Stay'!R:R,"&lt;&gt;Error")</f>
        <v>0</v>
      </c>
      <c r="F102" s="269"/>
      <c r="G102" s="268">
        <f>SUMIFS('2-3. Travel Costs&amp;Costs of Stay'!O:O,'2-3. Travel Costs&amp;Costs of Stay'!C:C,B102,'2-3. Travel Costs&amp;Costs of Stay'!H:H,$G$66,'2-3. Travel Costs&amp;Costs of Stay'!R:R,"&lt;&gt;Error")</f>
        <v>0</v>
      </c>
      <c r="H102" s="269"/>
      <c r="I102" s="268">
        <f>SUMIFS('2-3. Travel Costs&amp;Costs of Stay'!P:P,'2-3. Travel Costs&amp;Costs of Stay'!C:C,B102,'2-3. Travel Costs&amp;Costs of Stay'!H:H,$G$66,'2-3. Travel Costs&amp;Costs of Stay'!R:R,"&lt;&gt;Error")</f>
        <v>0</v>
      </c>
      <c r="J102" s="269"/>
      <c r="K102" s="160">
        <f t="shared" si="3"/>
        <v>0</v>
      </c>
      <c r="L102" s="161">
        <f t="shared" si="4"/>
        <v>0</v>
      </c>
    </row>
    <row r="103" spans="2:12" x14ac:dyDescent="0.35">
      <c r="B103" s="171" t="s">
        <v>124</v>
      </c>
      <c r="C103" s="268">
        <f>SUMIFS('2-3. Travel Costs&amp;Costs of Stay'!O:O,'2-3. Travel Costs&amp;Costs of Stay'!C:C,B103,'2-3. Travel Costs&amp;Costs of Stay'!H:H,$C$66,'2-3. Travel Costs&amp;Costs of Stay'!R:R,"&lt;&gt;Error")</f>
        <v>0</v>
      </c>
      <c r="D103" s="269"/>
      <c r="E103" s="268">
        <f>SUMIFS('2-3. Travel Costs&amp;Costs of Stay'!P:P,'2-3. Travel Costs&amp;Costs of Stay'!C:C,B103,'2-3. Travel Costs&amp;Costs of Stay'!H:H,$C$66,'2-3. Travel Costs&amp;Costs of Stay'!R:R,"&lt;&gt;Error")</f>
        <v>0</v>
      </c>
      <c r="F103" s="269"/>
      <c r="G103" s="268">
        <f>SUMIFS('2-3. Travel Costs&amp;Costs of Stay'!O:O,'2-3. Travel Costs&amp;Costs of Stay'!C:C,B103,'2-3. Travel Costs&amp;Costs of Stay'!H:H,$G$66,'2-3. Travel Costs&amp;Costs of Stay'!R:R,"&lt;&gt;Error")</f>
        <v>0</v>
      </c>
      <c r="H103" s="269"/>
      <c r="I103" s="268">
        <f>SUMIFS('2-3. Travel Costs&amp;Costs of Stay'!P:P,'2-3. Travel Costs&amp;Costs of Stay'!C:C,B103,'2-3. Travel Costs&amp;Costs of Stay'!H:H,$G$66,'2-3. Travel Costs&amp;Costs of Stay'!R:R,"&lt;&gt;Error")</f>
        <v>0</v>
      </c>
      <c r="J103" s="269"/>
      <c r="K103" s="160">
        <f t="shared" si="3"/>
        <v>0</v>
      </c>
      <c r="L103" s="161">
        <f t="shared" si="4"/>
        <v>0</v>
      </c>
    </row>
    <row r="104" spans="2:12" x14ac:dyDescent="0.35">
      <c r="B104" s="171" t="s">
        <v>125</v>
      </c>
      <c r="C104" s="268">
        <f>SUMIFS('2-3. Travel Costs&amp;Costs of Stay'!O:O,'2-3. Travel Costs&amp;Costs of Stay'!C:C,B104,'2-3. Travel Costs&amp;Costs of Stay'!H:H,$C$66,'2-3. Travel Costs&amp;Costs of Stay'!R:R,"&lt;&gt;Error")</f>
        <v>0</v>
      </c>
      <c r="D104" s="269"/>
      <c r="E104" s="268">
        <f>SUMIFS('2-3. Travel Costs&amp;Costs of Stay'!P:P,'2-3. Travel Costs&amp;Costs of Stay'!C:C,B104,'2-3. Travel Costs&amp;Costs of Stay'!H:H,$C$66,'2-3. Travel Costs&amp;Costs of Stay'!R:R,"&lt;&gt;Error")</f>
        <v>0</v>
      </c>
      <c r="F104" s="269"/>
      <c r="G104" s="268">
        <f>SUMIFS('2-3. Travel Costs&amp;Costs of Stay'!O:O,'2-3. Travel Costs&amp;Costs of Stay'!C:C,B104,'2-3. Travel Costs&amp;Costs of Stay'!H:H,$G$66,'2-3. Travel Costs&amp;Costs of Stay'!R:R,"&lt;&gt;Error")</f>
        <v>0</v>
      </c>
      <c r="H104" s="269"/>
      <c r="I104" s="268">
        <f>SUMIFS('2-3. Travel Costs&amp;Costs of Stay'!P:P,'2-3. Travel Costs&amp;Costs of Stay'!C:C,B104,'2-3. Travel Costs&amp;Costs of Stay'!H:H,$G$66,'2-3. Travel Costs&amp;Costs of Stay'!R:R,"&lt;&gt;Error")</f>
        <v>0</v>
      </c>
      <c r="J104" s="269"/>
      <c r="K104" s="160">
        <f t="shared" si="3"/>
        <v>0</v>
      </c>
      <c r="L104" s="161">
        <f t="shared" si="4"/>
        <v>0</v>
      </c>
    </row>
    <row r="105" spans="2:12" x14ac:dyDescent="0.35">
      <c r="B105" s="171" t="s">
        <v>126</v>
      </c>
      <c r="C105" s="268">
        <f>SUMIFS('2-3. Travel Costs&amp;Costs of Stay'!O:O,'2-3. Travel Costs&amp;Costs of Stay'!C:C,B105,'2-3. Travel Costs&amp;Costs of Stay'!H:H,$C$66,'2-3. Travel Costs&amp;Costs of Stay'!R:R,"&lt;&gt;Error")</f>
        <v>0</v>
      </c>
      <c r="D105" s="269"/>
      <c r="E105" s="268">
        <f>SUMIFS('2-3. Travel Costs&amp;Costs of Stay'!P:P,'2-3. Travel Costs&amp;Costs of Stay'!C:C,B105,'2-3. Travel Costs&amp;Costs of Stay'!H:H,$C$66,'2-3. Travel Costs&amp;Costs of Stay'!R:R,"&lt;&gt;Error")</f>
        <v>0</v>
      </c>
      <c r="F105" s="269"/>
      <c r="G105" s="268">
        <f>SUMIFS('2-3. Travel Costs&amp;Costs of Stay'!O:O,'2-3. Travel Costs&amp;Costs of Stay'!C:C,B105,'2-3. Travel Costs&amp;Costs of Stay'!H:H,$G$66,'2-3. Travel Costs&amp;Costs of Stay'!R:R,"&lt;&gt;Error")</f>
        <v>0</v>
      </c>
      <c r="H105" s="269"/>
      <c r="I105" s="268">
        <f>SUMIFS('2-3. Travel Costs&amp;Costs of Stay'!P:P,'2-3. Travel Costs&amp;Costs of Stay'!C:C,B105,'2-3. Travel Costs&amp;Costs of Stay'!H:H,$G$66,'2-3. Travel Costs&amp;Costs of Stay'!R:R,"&lt;&gt;Error")</f>
        <v>0</v>
      </c>
      <c r="J105" s="269"/>
      <c r="K105" s="160">
        <f t="shared" si="3"/>
        <v>0</v>
      </c>
      <c r="L105" s="161">
        <f t="shared" si="4"/>
        <v>0</v>
      </c>
    </row>
    <row r="106" spans="2:12" x14ac:dyDescent="0.35">
      <c r="B106" s="171" t="s">
        <v>127</v>
      </c>
      <c r="C106" s="268">
        <f>SUMIFS('2-3. Travel Costs&amp;Costs of Stay'!O:O,'2-3. Travel Costs&amp;Costs of Stay'!C:C,B106,'2-3. Travel Costs&amp;Costs of Stay'!H:H,$C$66,'2-3. Travel Costs&amp;Costs of Stay'!R:R,"&lt;&gt;Error")</f>
        <v>0</v>
      </c>
      <c r="D106" s="269"/>
      <c r="E106" s="268">
        <f>SUMIFS('2-3. Travel Costs&amp;Costs of Stay'!P:P,'2-3. Travel Costs&amp;Costs of Stay'!C:C,B106,'2-3. Travel Costs&amp;Costs of Stay'!H:H,$C$66,'2-3. Travel Costs&amp;Costs of Stay'!R:R,"&lt;&gt;Error")</f>
        <v>0</v>
      </c>
      <c r="F106" s="269"/>
      <c r="G106" s="268">
        <f>SUMIFS('2-3. Travel Costs&amp;Costs of Stay'!O:O,'2-3. Travel Costs&amp;Costs of Stay'!C:C,B106,'2-3. Travel Costs&amp;Costs of Stay'!H:H,$G$66,'2-3. Travel Costs&amp;Costs of Stay'!R:R,"&lt;&gt;Error")</f>
        <v>0</v>
      </c>
      <c r="H106" s="269"/>
      <c r="I106" s="268">
        <f>SUMIFS('2-3. Travel Costs&amp;Costs of Stay'!P:P,'2-3. Travel Costs&amp;Costs of Stay'!C:C,B106,'2-3. Travel Costs&amp;Costs of Stay'!H:H,$G$66,'2-3. Travel Costs&amp;Costs of Stay'!R:R,"&lt;&gt;Error")</f>
        <v>0</v>
      </c>
      <c r="J106" s="269"/>
      <c r="K106" s="160">
        <f t="shared" si="3"/>
        <v>0</v>
      </c>
      <c r="L106" s="161">
        <f t="shared" si="4"/>
        <v>0</v>
      </c>
    </row>
    <row r="107" spans="2:12" x14ac:dyDescent="0.35">
      <c r="B107" s="171" t="s">
        <v>128</v>
      </c>
      <c r="C107" s="268">
        <f>SUMIFS('2-3. Travel Costs&amp;Costs of Stay'!O:O,'2-3. Travel Costs&amp;Costs of Stay'!C:C,B107,'2-3. Travel Costs&amp;Costs of Stay'!H:H,$C$66,'2-3. Travel Costs&amp;Costs of Stay'!R:R,"&lt;&gt;Error")</f>
        <v>0</v>
      </c>
      <c r="D107" s="269"/>
      <c r="E107" s="268">
        <f>SUMIFS('2-3. Travel Costs&amp;Costs of Stay'!P:P,'2-3. Travel Costs&amp;Costs of Stay'!C:C,B107,'2-3. Travel Costs&amp;Costs of Stay'!H:H,$C$66,'2-3. Travel Costs&amp;Costs of Stay'!R:R,"&lt;&gt;Error")</f>
        <v>0</v>
      </c>
      <c r="F107" s="269"/>
      <c r="G107" s="268">
        <f>SUMIFS('2-3. Travel Costs&amp;Costs of Stay'!O:O,'2-3. Travel Costs&amp;Costs of Stay'!C:C,B107,'2-3. Travel Costs&amp;Costs of Stay'!H:H,$G$66,'2-3. Travel Costs&amp;Costs of Stay'!R:R,"&lt;&gt;Error")</f>
        <v>0</v>
      </c>
      <c r="H107" s="269"/>
      <c r="I107" s="268">
        <f>SUMIFS('2-3. Travel Costs&amp;Costs of Stay'!P:P,'2-3. Travel Costs&amp;Costs of Stay'!C:C,B107,'2-3. Travel Costs&amp;Costs of Stay'!H:H,$G$66,'2-3. Travel Costs&amp;Costs of Stay'!R:R,"&lt;&gt;Error")</f>
        <v>0</v>
      </c>
      <c r="J107" s="269"/>
      <c r="K107" s="160">
        <f t="shared" si="3"/>
        <v>0</v>
      </c>
      <c r="L107" s="161">
        <f t="shared" si="4"/>
        <v>0</v>
      </c>
    </row>
    <row r="108" spans="2:12" x14ac:dyDescent="0.35">
      <c r="B108" s="171" t="s">
        <v>136</v>
      </c>
      <c r="C108" s="268">
        <f>SUMIFS('2-3. Travel Costs&amp;Costs of Stay'!O:O,'2-3. Travel Costs&amp;Costs of Stay'!C:C,B108,'2-3. Travel Costs&amp;Costs of Stay'!H:H,$C$66,'2-3. Travel Costs&amp;Costs of Stay'!R:R,"&lt;&gt;Error")</f>
        <v>0</v>
      </c>
      <c r="D108" s="269"/>
      <c r="E108" s="268">
        <f>SUMIFS('2-3. Travel Costs&amp;Costs of Stay'!P:P,'2-3. Travel Costs&amp;Costs of Stay'!C:C,B108,'2-3. Travel Costs&amp;Costs of Stay'!H:H,$C$66,'2-3. Travel Costs&amp;Costs of Stay'!R:R,"&lt;&gt;Error")</f>
        <v>0</v>
      </c>
      <c r="F108" s="269"/>
      <c r="G108" s="268">
        <f>SUMIFS('2-3. Travel Costs&amp;Costs of Stay'!O:O,'2-3. Travel Costs&amp;Costs of Stay'!C:C,B108,'2-3. Travel Costs&amp;Costs of Stay'!H:H,$G$66,'2-3. Travel Costs&amp;Costs of Stay'!R:R,"&lt;&gt;Error")</f>
        <v>0</v>
      </c>
      <c r="H108" s="269"/>
      <c r="I108" s="268">
        <f>SUMIFS('2-3. Travel Costs&amp;Costs of Stay'!P:P,'2-3. Travel Costs&amp;Costs of Stay'!C:C,B108,'2-3. Travel Costs&amp;Costs of Stay'!H:H,$G$66,'2-3. Travel Costs&amp;Costs of Stay'!R:R,"&lt;&gt;Error")</f>
        <v>0</v>
      </c>
      <c r="J108" s="269"/>
      <c r="K108" s="160">
        <f t="shared" si="3"/>
        <v>0</v>
      </c>
      <c r="L108" s="161">
        <f t="shared" si="4"/>
        <v>0</v>
      </c>
    </row>
    <row r="109" spans="2:12" x14ac:dyDescent="0.35">
      <c r="B109" s="171" t="s">
        <v>137</v>
      </c>
      <c r="C109" s="268">
        <f>SUMIFS('2-3. Travel Costs&amp;Costs of Stay'!O:O,'2-3. Travel Costs&amp;Costs of Stay'!C:C,B109,'2-3. Travel Costs&amp;Costs of Stay'!H:H,$C$66,'2-3. Travel Costs&amp;Costs of Stay'!R:R,"&lt;&gt;Error")</f>
        <v>0</v>
      </c>
      <c r="D109" s="269"/>
      <c r="E109" s="268">
        <f>SUMIFS('2-3. Travel Costs&amp;Costs of Stay'!P:P,'2-3. Travel Costs&amp;Costs of Stay'!C:C,B109,'2-3. Travel Costs&amp;Costs of Stay'!H:H,$C$66,'2-3. Travel Costs&amp;Costs of Stay'!R:R,"&lt;&gt;Error")</f>
        <v>0</v>
      </c>
      <c r="F109" s="269"/>
      <c r="G109" s="268">
        <f>SUMIFS('2-3. Travel Costs&amp;Costs of Stay'!O:O,'2-3. Travel Costs&amp;Costs of Stay'!C:C,B109,'2-3. Travel Costs&amp;Costs of Stay'!H:H,$G$66,'2-3. Travel Costs&amp;Costs of Stay'!R:R,"&lt;&gt;Error")</f>
        <v>0</v>
      </c>
      <c r="H109" s="269"/>
      <c r="I109" s="268">
        <f>SUMIFS('2-3. Travel Costs&amp;Costs of Stay'!P:P,'2-3. Travel Costs&amp;Costs of Stay'!C:C,B109,'2-3. Travel Costs&amp;Costs of Stay'!H:H,$G$66,'2-3. Travel Costs&amp;Costs of Stay'!R:R,"&lt;&gt;Error")</f>
        <v>0</v>
      </c>
      <c r="J109" s="269"/>
      <c r="K109" s="160">
        <f t="shared" si="3"/>
        <v>0</v>
      </c>
      <c r="L109" s="161">
        <f t="shared" si="4"/>
        <v>0</v>
      </c>
    </row>
    <row r="110" spans="2:12" x14ac:dyDescent="0.35">
      <c r="B110" s="171" t="s">
        <v>138</v>
      </c>
      <c r="C110" s="268">
        <f>SUMIFS('2-3. Travel Costs&amp;Costs of Stay'!O:O,'2-3. Travel Costs&amp;Costs of Stay'!C:C,B110,'2-3. Travel Costs&amp;Costs of Stay'!H:H,$C$66,'2-3. Travel Costs&amp;Costs of Stay'!R:R,"&lt;&gt;Error")</f>
        <v>0</v>
      </c>
      <c r="D110" s="269"/>
      <c r="E110" s="268">
        <f>SUMIFS('2-3. Travel Costs&amp;Costs of Stay'!P:P,'2-3. Travel Costs&amp;Costs of Stay'!C:C,B110,'2-3. Travel Costs&amp;Costs of Stay'!H:H,$C$66,'2-3. Travel Costs&amp;Costs of Stay'!R:R,"&lt;&gt;Error")</f>
        <v>0</v>
      </c>
      <c r="F110" s="269"/>
      <c r="G110" s="268">
        <f>SUMIFS('2-3. Travel Costs&amp;Costs of Stay'!O:O,'2-3. Travel Costs&amp;Costs of Stay'!C:C,B110,'2-3. Travel Costs&amp;Costs of Stay'!H:H,$G$66,'2-3. Travel Costs&amp;Costs of Stay'!R:R,"&lt;&gt;Error")</f>
        <v>0</v>
      </c>
      <c r="H110" s="269"/>
      <c r="I110" s="268">
        <f>SUMIFS('2-3. Travel Costs&amp;Costs of Stay'!P:P,'2-3. Travel Costs&amp;Costs of Stay'!C:C,B110,'2-3. Travel Costs&amp;Costs of Stay'!H:H,$G$66,'2-3. Travel Costs&amp;Costs of Stay'!R:R,"&lt;&gt;Error")</f>
        <v>0</v>
      </c>
      <c r="J110" s="269"/>
      <c r="K110" s="160">
        <f t="shared" si="3"/>
        <v>0</v>
      </c>
      <c r="L110" s="161">
        <f t="shared" si="4"/>
        <v>0</v>
      </c>
    </row>
    <row r="111" spans="2:12" x14ac:dyDescent="0.35">
      <c r="B111" s="171" t="s">
        <v>139</v>
      </c>
      <c r="C111" s="268">
        <f>SUMIFS('2-3. Travel Costs&amp;Costs of Stay'!O:O,'2-3. Travel Costs&amp;Costs of Stay'!C:C,B111,'2-3. Travel Costs&amp;Costs of Stay'!H:H,$C$66,'2-3. Travel Costs&amp;Costs of Stay'!R:R,"&lt;&gt;Error")</f>
        <v>0</v>
      </c>
      <c r="D111" s="269"/>
      <c r="E111" s="268">
        <f>SUMIFS('2-3. Travel Costs&amp;Costs of Stay'!P:P,'2-3. Travel Costs&amp;Costs of Stay'!C:C,B111,'2-3. Travel Costs&amp;Costs of Stay'!H:H,$C$66,'2-3. Travel Costs&amp;Costs of Stay'!R:R,"&lt;&gt;Error")</f>
        <v>0</v>
      </c>
      <c r="F111" s="269"/>
      <c r="G111" s="268">
        <f>SUMIFS('2-3. Travel Costs&amp;Costs of Stay'!O:O,'2-3. Travel Costs&amp;Costs of Stay'!C:C,B111,'2-3. Travel Costs&amp;Costs of Stay'!H:H,$G$66,'2-3. Travel Costs&amp;Costs of Stay'!R:R,"&lt;&gt;Error")</f>
        <v>0</v>
      </c>
      <c r="H111" s="269"/>
      <c r="I111" s="268">
        <f>SUMIFS('2-3. Travel Costs&amp;Costs of Stay'!P:P,'2-3. Travel Costs&amp;Costs of Stay'!C:C,B111,'2-3. Travel Costs&amp;Costs of Stay'!H:H,$G$66,'2-3. Travel Costs&amp;Costs of Stay'!R:R,"&lt;&gt;Error")</f>
        <v>0</v>
      </c>
      <c r="J111" s="269"/>
      <c r="K111" s="160">
        <f t="shared" si="3"/>
        <v>0</v>
      </c>
      <c r="L111" s="161">
        <f t="shared" si="4"/>
        <v>0</v>
      </c>
    </row>
    <row r="112" spans="2:12" x14ac:dyDescent="0.35">
      <c r="B112" s="171" t="s">
        <v>140</v>
      </c>
      <c r="C112" s="268">
        <f>SUMIFS('2-3. Travel Costs&amp;Costs of Stay'!O:O,'2-3. Travel Costs&amp;Costs of Stay'!C:C,B112,'2-3. Travel Costs&amp;Costs of Stay'!H:H,$C$66,'2-3. Travel Costs&amp;Costs of Stay'!R:R,"&lt;&gt;Error")</f>
        <v>0</v>
      </c>
      <c r="D112" s="269"/>
      <c r="E112" s="268">
        <f>SUMIFS('2-3. Travel Costs&amp;Costs of Stay'!P:P,'2-3. Travel Costs&amp;Costs of Stay'!C:C,B112,'2-3. Travel Costs&amp;Costs of Stay'!H:H,$C$66,'2-3. Travel Costs&amp;Costs of Stay'!R:R,"&lt;&gt;Error")</f>
        <v>0</v>
      </c>
      <c r="F112" s="269"/>
      <c r="G112" s="268">
        <f>SUMIFS('2-3. Travel Costs&amp;Costs of Stay'!O:O,'2-3. Travel Costs&amp;Costs of Stay'!C:C,B112,'2-3. Travel Costs&amp;Costs of Stay'!H:H,$G$66,'2-3. Travel Costs&amp;Costs of Stay'!R:R,"&lt;&gt;Error")</f>
        <v>0</v>
      </c>
      <c r="H112" s="269"/>
      <c r="I112" s="268">
        <f>SUMIFS('2-3. Travel Costs&amp;Costs of Stay'!P:P,'2-3. Travel Costs&amp;Costs of Stay'!C:C,B112,'2-3. Travel Costs&amp;Costs of Stay'!H:H,$G$66,'2-3. Travel Costs&amp;Costs of Stay'!R:R,"&lt;&gt;Error")</f>
        <v>0</v>
      </c>
      <c r="J112" s="269"/>
      <c r="K112" s="160">
        <f t="shared" si="3"/>
        <v>0</v>
      </c>
      <c r="L112" s="161">
        <f t="shared" si="4"/>
        <v>0</v>
      </c>
    </row>
    <row r="113" spans="2:12" x14ac:dyDescent="0.35">
      <c r="B113" s="171" t="s">
        <v>141</v>
      </c>
      <c r="C113" s="268">
        <f>SUMIFS('2-3. Travel Costs&amp;Costs of Stay'!O:O,'2-3. Travel Costs&amp;Costs of Stay'!C:C,B113,'2-3. Travel Costs&amp;Costs of Stay'!H:H,$C$66,'2-3. Travel Costs&amp;Costs of Stay'!R:R,"&lt;&gt;Error")</f>
        <v>0</v>
      </c>
      <c r="D113" s="269"/>
      <c r="E113" s="268">
        <f>SUMIFS('2-3. Travel Costs&amp;Costs of Stay'!P:P,'2-3. Travel Costs&amp;Costs of Stay'!C:C,B113,'2-3. Travel Costs&amp;Costs of Stay'!H:H,$C$66,'2-3. Travel Costs&amp;Costs of Stay'!R:R,"&lt;&gt;Error")</f>
        <v>0</v>
      </c>
      <c r="F113" s="269"/>
      <c r="G113" s="268">
        <f>SUMIFS('2-3. Travel Costs&amp;Costs of Stay'!O:O,'2-3. Travel Costs&amp;Costs of Stay'!C:C,B113,'2-3. Travel Costs&amp;Costs of Stay'!H:H,$G$66,'2-3. Travel Costs&amp;Costs of Stay'!R:R,"&lt;&gt;Error")</f>
        <v>0</v>
      </c>
      <c r="H113" s="269"/>
      <c r="I113" s="268">
        <f>SUMIFS('2-3. Travel Costs&amp;Costs of Stay'!P:P,'2-3. Travel Costs&amp;Costs of Stay'!C:C,B113,'2-3. Travel Costs&amp;Costs of Stay'!H:H,$G$66,'2-3. Travel Costs&amp;Costs of Stay'!R:R,"&lt;&gt;Error")</f>
        <v>0</v>
      </c>
      <c r="J113" s="269"/>
      <c r="K113" s="160">
        <f t="shared" si="3"/>
        <v>0</v>
      </c>
      <c r="L113" s="161">
        <f t="shared" si="4"/>
        <v>0</v>
      </c>
    </row>
    <row r="114" spans="2:12" x14ac:dyDescent="0.35">
      <c r="B114" s="171" t="s">
        <v>142</v>
      </c>
      <c r="C114" s="268">
        <f>SUMIFS('2-3. Travel Costs&amp;Costs of Stay'!O:O,'2-3. Travel Costs&amp;Costs of Stay'!C:C,B114,'2-3. Travel Costs&amp;Costs of Stay'!H:H,$C$66,'2-3. Travel Costs&amp;Costs of Stay'!R:R,"&lt;&gt;Error")</f>
        <v>0</v>
      </c>
      <c r="D114" s="269"/>
      <c r="E114" s="268">
        <f>SUMIFS('2-3. Travel Costs&amp;Costs of Stay'!P:P,'2-3. Travel Costs&amp;Costs of Stay'!C:C,B114,'2-3. Travel Costs&amp;Costs of Stay'!H:H,$C$66,'2-3. Travel Costs&amp;Costs of Stay'!R:R,"&lt;&gt;Error")</f>
        <v>0</v>
      </c>
      <c r="F114" s="269"/>
      <c r="G114" s="268">
        <f>SUMIFS('2-3. Travel Costs&amp;Costs of Stay'!O:O,'2-3. Travel Costs&amp;Costs of Stay'!C:C,B114,'2-3. Travel Costs&amp;Costs of Stay'!H:H,$G$66,'2-3. Travel Costs&amp;Costs of Stay'!R:R,"&lt;&gt;Error")</f>
        <v>0</v>
      </c>
      <c r="H114" s="269"/>
      <c r="I114" s="268">
        <f>SUMIFS('2-3. Travel Costs&amp;Costs of Stay'!P:P,'2-3. Travel Costs&amp;Costs of Stay'!C:C,B114,'2-3. Travel Costs&amp;Costs of Stay'!H:H,$G$66,'2-3. Travel Costs&amp;Costs of Stay'!R:R,"&lt;&gt;Error")</f>
        <v>0</v>
      </c>
      <c r="J114" s="269"/>
      <c r="K114" s="160">
        <f t="shared" si="3"/>
        <v>0</v>
      </c>
      <c r="L114" s="161">
        <f t="shared" si="4"/>
        <v>0</v>
      </c>
    </row>
    <row r="115" spans="2:12" x14ac:dyDescent="0.35">
      <c r="B115" s="171" t="s">
        <v>143</v>
      </c>
      <c r="C115" s="268">
        <f>SUMIFS('2-3. Travel Costs&amp;Costs of Stay'!O:O,'2-3. Travel Costs&amp;Costs of Stay'!C:C,B115,'2-3. Travel Costs&amp;Costs of Stay'!H:H,$C$66,'2-3. Travel Costs&amp;Costs of Stay'!R:R,"&lt;&gt;Error")</f>
        <v>0</v>
      </c>
      <c r="D115" s="269"/>
      <c r="E115" s="268">
        <f>SUMIFS('2-3. Travel Costs&amp;Costs of Stay'!P:P,'2-3. Travel Costs&amp;Costs of Stay'!C:C,B115,'2-3. Travel Costs&amp;Costs of Stay'!H:H,$C$66,'2-3. Travel Costs&amp;Costs of Stay'!R:R,"&lt;&gt;Error")</f>
        <v>0</v>
      </c>
      <c r="F115" s="269"/>
      <c r="G115" s="268">
        <f>SUMIFS('2-3. Travel Costs&amp;Costs of Stay'!O:O,'2-3. Travel Costs&amp;Costs of Stay'!C:C,B115,'2-3. Travel Costs&amp;Costs of Stay'!H:H,$G$66,'2-3. Travel Costs&amp;Costs of Stay'!R:R,"&lt;&gt;Error")</f>
        <v>0</v>
      </c>
      <c r="H115" s="269"/>
      <c r="I115" s="268">
        <f>SUMIFS('2-3. Travel Costs&amp;Costs of Stay'!P:P,'2-3. Travel Costs&amp;Costs of Stay'!C:C,B115,'2-3. Travel Costs&amp;Costs of Stay'!H:H,$G$66,'2-3. Travel Costs&amp;Costs of Stay'!R:R,"&lt;&gt;Error")</f>
        <v>0</v>
      </c>
      <c r="J115" s="269"/>
      <c r="K115" s="160">
        <f t="shared" si="3"/>
        <v>0</v>
      </c>
      <c r="L115" s="161">
        <f t="shared" si="4"/>
        <v>0</v>
      </c>
    </row>
    <row r="116" spans="2:12" x14ac:dyDescent="0.35">
      <c r="B116" s="171" t="s">
        <v>144</v>
      </c>
      <c r="C116" s="268">
        <f>SUMIFS('2-3. Travel Costs&amp;Costs of Stay'!O:O,'2-3. Travel Costs&amp;Costs of Stay'!C:C,B116,'2-3. Travel Costs&amp;Costs of Stay'!H:H,$C$66,'2-3. Travel Costs&amp;Costs of Stay'!R:R,"&lt;&gt;Error")</f>
        <v>0</v>
      </c>
      <c r="D116" s="269"/>
      <c r="E116" s="268">
        <f>SUMIFS('2-3. Travel Costs&amp;Costs of Stay'!P:P,'2-3. Travel Costs&amp;Costs of Stay'!C:C,B116,'2-3. Travel Costs&amp;Costs of Stay'!H:H,$C$66,'2-3. Travel Costs&amp;Costs of Stay'!R:R,"&lt;&gt;Error")</f>
        <v>0</v>
      </c>
      <c r="F116" s="269"/>
      <c r="G116" s="268">
        <f>SUMIFS('2-3. Travel Costs&amp;Costs of Stay'!O:O,'2-3. Travel Costs&amp;Costs of Stay'!C:C,B116,'2-3. Travel Costs&amp;Costs of Stay'!H:H,$G$66,'2-3. Travel Costs&amp;Costs of Stay'!R:R,"&lt;&gt;Error")</f>
        <v>0</v>
      </c>
      <c r="H116" s="269"/>
      <c r="I116" s="268">
        <f>SUMIFS('2-3. Travel Costs&amp;Costs of Stay'!P:P,'2-3. Travel Costs&amp;Costs of Stay'!C:C,B116,'2-3. Travel Costs&amp;Costs of Stay'!H:H,$G$66,'2-3. Travel Costs&amp;Costs of Stay'!R:R,"&lt;&gt;Error")</f>
        <v>0</v>
      </c>
      <c r="J116" s="269"/>
      <c r="K116" s="160">
        <f t="shared" si="3"/>
        <v>0</v>
      </c>
      <c r="L116" s="161">
        <f t="shared" si="4"/>
        <v>0</v>
      </c>
    </row>
    <row r="117" spans="2:12" x14ac:dyDescent="0.35">
      <c r="B117" s="171" t="s">
        <v>145</v>
      </c>
      <c r="C117" s="268">
        <f>SUMIFS('2-3. Travel Costs&amp;Costs of Stay'!O:O,'2-3. Travel Costs&amp;Costs of Stay'!C:C,B117,'2-3. Travel Costs&amp;Costs of Stay'!H:H,$C$66,'2-3. Travel Costs&amp;Costs of Stay'!R:R,"&lt;&gt;Error")</f>
        <v>0</v>
      </c>
      <c r="D117" s="269"/>
      <c r="E117" s="268">
        <f>SUMIFS('2-3. Travel Costs&amp;Costs of Stay'!P:P,'2-3. Travel Costs&amp;Costs of Stay'!C:C,B117,'2-3. Travel Costs&amp;Costs of Stay'!H:H,$C$66,'2-3. Travel Costs&amp;Costs of Stay'!R:R,"&lt;&gt;Error")</f>
        <v>0</v>
      </c>
      <c r="F117" s="269"/>
      <c r="G117" s="268">
        <f>SUMIFS('2-3. Travel Costs&amp;Costs of Stay'!O:O,'2-3. Travel Costs&amp;Costs of Stay'!C:C,B117,'2-3. Travel Costs&amp;Costs of Stay'!H:H,$G$66,'2-3. Travel Costs&amp;Costs of Stay'!R:R,"&lt;&gt;Error")</f>
        <v>0</v>
      </c>
      <c r="H117" s="269"/>
      <c r="I117" s="268">
        <f>SUMIFS('2-3. Travel Costs&amp;Costs of Stay'!P:P,'2-3. Travel Costs&amp;Costs of Stay'!C:C,B117,'2-3. Travel Costs&amp;Costs of Stay'!H:H,$G$66,'2-3. Travel Costs&amp;Costs of Stay'!R:R,"&lt;&gt;Error")</f>
        <v>0</v>
      </c>
      <c r="J117" s="269"/>
      <c r="K117" s="160">
        <f t="shared" si="3"/>
        <v>0</v>
      </c>
      <c r="L117" s="161">
        <f t="shared" si="4"/>
        <v>0</v>
      </c>
    </row>
    <row r="118" spans="2:12" x14ac:dyDescent="0.35">
      <c r="B118" s="171" t="s">
        <v>150</v>
      </c>
      <c r="C118" s="268">
        <f>SUMIFS('2-3. Travel Costs&amp;Costs of Stay'!O:O,'2-3. Travel Costs&amp;Costs of Stay'!C:C,B118,'2-3. Travel Costs&amp;Costs of Stay'!H:H,$C$66,'2-3. Travel Costs&amp;Costs of Stay'!R:R,"&lt;&gt;Error")</f>
        <v>0</v>
      </c>
      <c r="D118" s="269"/>
      <c r="E118" s="268">
        <f>SUMIFS('2-3. Travel Costs&amp;Costs of Stay'!P:P,'2-3. Travel Costs&amp;Costs of Stay'!C:C,B118,'2-3. Travel Costs&amp;Costs of Stay'!H:H,$C$66,'2-3. Travel Costs&amp;Costs of Stay'!R:R,"&lt;&gt;Error")</f>
        <v>0</v>
      </c>
      <c r="F118" s="269"/>
      <c r="G118" s="268">
        <f>SUMIFS('2-3. Travel Costs&amp;Costs of Stay'!O:O,'2-3. Travel Costs&amp;Costs of Stay'!C:C,B118,'2-3. Travel Costs&amp;Costs of Stay'!H:H,$G$66,'2-3. Travel Costs&amp;Costs of Stay'!R:R,"&lt;&gt;Error")</f>
        <v>0</v>
      </c>
      <c r="H118" s="269"/>
      <c r="I118" s="268">
        <f>SUMIFS('2-3. Travel Costs&amp;Costs of Stay'!P:P,'2-3. Travel Costs&amp;Costs of Stay'!C:C,B118,'2-3. Travel Costs&amp;Costs of Stay'!H:H,$G$66,'2-3. Travel Costs&amp;Costs of Stay'!R:R,"&lt;&gt;Error")</f>
        <v>0</v>
      </c>
      <c r="J118" s="269"/>
      <c r="K118" s="160">
        <f t="shared" si="3"/>
        <v>0</v>
      </c>
      <c r="L118" s="161">
        <f t="shared" si="4"/>
        <v>0</v>
      </c>
    </row>
    <row r="119" spans="2:12" x14ac:dyDescent="0.35">
      <c r="B119" s="171" t="s">
        <v>151</v>
      </c>
      <c r="C119" s="268">
        <f>SUMIFS('2-3. Travel Costs&amp;Costs of Stay'!O:O,'2-3. Travel Costs&amp;Costs of Stay'!C:C,B119,'2-3. Travel Costs&amp;Costs of Stay'!H:H,$C$66,'2-3. Travel Costs&amp;Costs of Stay'!R:R,"&lt;&gt;Error")</f>
        <v>0</v>
      </c>
      <c r="D119" s="269"/>
      <c r="E119" s="268">
        <f>SUMIFS('2-3. Travel Costs&amp;Costs of Stay'!P:P,'2-3. Travel Costs&amp;Costs of Stay'!C:C,B119,'2-3. Travel Costs&amp;Costs of Stay'!H:H,$C$66,'2-3. Travel Costs&amp;Costs of Stay'!R:R,"&lt;&gt;Error")</f>
        <v>0</v>
      </c>
      <c r="F119" s="269"/>
      <c r="G119" s="268">
        <f>SUMIFS('2-3. Travel Costs&amp;Costs of Stay'!O:O,'2-3. Travel Costs&amp;Costs of Stay'!C:C,B119,'2-3. Travel Costs&amp;Costs of Stay'!H:H,$G$66,'2-3. Travel Costs&amp;Costs of Stay'!R:R,"&lt;&gt;Error")</f>
        <v>0</v>
      </c>
      <c r="H119" s="269"/>
      <c r="I119" s="268">
        <f>SUMIFS('2-3. Travel Costs&amp;Costs of Stay'!P:P,'2-3. Travel Costs&amp;Costs of Stay'!C:C,B119,'2-3. Travel Costs&amp;Costs of Stay'!H:H,$G$66,'2-3. Travel Costs&amp;Costs of Stay'!R:R,"&lt;&gt;Error")</f>
        <v>0</v>
      </c>
      <c r="J119" s="269"/>
      <c r="K119" s="160">
        <f t="shared" si="3"/>
        <v>0</v>
      </c>
      <c r="L119" s="161">
        <f t="shared" si="4"/>
        <v>0</v>
      </c>
    </row>
    <row r="120" spans="2:12" x14ac:dyDescent="0.35">
      <c r="B120" s="171" t="s">
        <v>152</v>
      </c>
      <c r="C120" s="268">
        <f>SUMIFS('2-3. Travel Costs&amp;Costs of Stay'!O:O,'2-3. Travel Costs&amp;Costs of Stay'!C:C,B120,'2-3. Travel Costs&amp;Costs of Stay'!H:H,$C$66,'2-3. Travel Costs&amp;Costs of Stay'!R:R,"&lt;&gt;Error")</f>
        <v>0</v>
      </c>
      <c r="D120" s="269"/>
      <c r="E120" s="268">
        <f>SUMIFS('2-3. Travel Costs&amp;Costs of Stay'!P:P,'2-3. Travel Costs&amp;Costs of Stay'!C:C,B120,'2-3. Travel Costs&amp;Costs of Stay'!H:H,$C$66,'2-3. Travel Costs&amp;Costs of Stay'!R:R,"&lt;&gt;Error")</f>
        <v>0</v>
      </c>
      <c r="F120" s="269"/>
      <c r="G120" s="268">
        <f>SUMIFS('2-3. Travel Costs&amp;Costs of Stay'!O:O,'2-3. Travel Costs&amp;Costs of Stay'!C:C,B120,'2-3. Travel Costs&amp;Costs of Stay'!H:H,$G$66,'2-3. Travel Costs&amp;Costs of Stay'!R:R,"&lt;&gt;Error")</f>
        <v>0</v>
      </c>
      <c r="H120" s="269"/>
      <c r="I120" s="268">
        <f>SUMIFS('2-3. Travel Costs&amp;Costs of Stay'!P:P,'2-3. Travel Costs&amp;Costs of Stay'!C:C,B120,'2-3. Travel Costs&amp;Costs of Stay'!H:H,$G$66,'2-3. Travel Costs&amp;Costs of Stay'!R:R,"&lt;&gt;Error")</f>
        <v>0</v>
      </c>
      <c r="J120" s="269"/>
      <c r="K120" s="160">
        <f t="shared" si="3"/>
        <v>0</v>
      </c>
      <c r="L120" s="161">
        <f t="shared" si="4"/>
        <v>0</v>
      </c>
    </row>
    <row r="121" spans="2:12" x14ac:dyDescent="0.35">
      <c r="B121" s="171" t="s">
        <v>153</v>
      </c>
      <c r="C121" s="268">
        <f>SUMIFS('2-3. Travel Costs&amp;Costs of Stay'!O:O,'2-3. Travel Costs&amp;Costs of Stay'!C:C,B121,'2-3. Travel Costs&amp;Costs of Stay'!H:H,$C$66,'2-3. Travel Costs&amp;Costs of Stay'!R:R,"&lt;&gt;Error")</f>
        <v>0</v>
      </c>
      <c r="D121" s="269"/>
      <c r="E121" s="268">
        <f>SUMIFS('2-3. Travel Costs&amp;Costs of Stay'!P:P,'2-3. Travel Costs&amp;Costs of Stay'!C:C,B121,'2-3. Travel Costs&amp;Costs of Stay'!H:H,$C$66,'2-3. Travel Costs&amp;Costs of Stay'!R:R,"&lt;&gt;Error")</f>
        <v>0</v>
      </c>
      <c r="F121" s="269"/>
      <c r="G121" s="268">
        <f>SUMIFS('2-3. Travel Costs&amp;Costs of Stay'!O:O,'2-3. Travel Costs&amp;Costs of Stay'!C:C,B121,'2-3. Travel Costs&amp;Costs of Stay'!H:H,$G$66,'2-3. Travel Costs&amp;Costs of Stay'!R:R,"&lt;&gt;Error")</f>
        <v>0</v>
      </c>
      <c r="H121" s="269"/>
      <c r="I121" s="268">
        <f>SUMIFS('2-3. Travel Costs&amp;Costs of Stay'!P:P,'2-3. Travel Costs&amp;Costs of Stay'!C:C,B121,'2-3. Travel Costs&amp;Costs of Stay'!H:H,$G$66,'2-3. Travel Costs&amp;Costs of Stay'!R:R,"&lt;&gt;Error")</f>
        <v>0</v>
      </c>
      <c r="J121" s="269"/>
      <c r="K121" s="160">
        <f t="shared" si="3"/>
        <v>0</v>
      </c>
      <c r="L121" s="161">
        <f t="shared" si="4"/>
        <v>0</v>
      </c>
    </row>
    <row r="122" spans="2:12" x14ac:dyDescent="0.35">
      <c r="B122" s="171" t="s">
        <v>154</v>
      </c>
      <c r="C122" s="268">
        <f>SUMIFS('2-3. Travel Costs&amp;Costs of Stay'!O:O,'2-3. Travel Costs&amp;Costs of Stay'!C:C,B122,'2-3. Travel Costs&amp;Costs of Stay'!H:H,$C$66,'2-3. Travel Costs&amp;Costs of Stay'!R:R,"&lt;&gt;Error")</f>
        <v>0</v>
      </c>
      <c r="D122" s="269"/>
      <c r="E122" s="268">
        <f>SUMIFS('2-3. Travel Costs&amp;Costs of Stay'!P:P,'2-3. Travel Costs&amp;Costs of Stay'!C:C,B122,'2-3. Travel Costs&amp;Costs of Stay'!H:H,$C$66,'2-3. Travel Costs&amp;Costs of Stay'!R:R,"&lt;&gt;Error")</f>
        <v>0</v>
      </c>
      <c r="F122" s="269"/>
      <c r="G122" s="268">
        <f>SUMIFS('2-3. Travel Costs&amp;Costs of Stay'!O:O,'2-3. Travel Costs&amp;Costs of Stay'!C:C,B122,'2-3. Travel Costs&amp;Costs of Stay'!H:H,$G$66,'2-3. Travel Costs&amp;Costs of Stay'!R:R,"&lt;&gt;Error")</f>
        <v>0</v>
      </c>
      <c r="H122" s="269"/>
      <c r="I122" s="268">
        <f>SUMIFS('2-3. Travel Costs&amp;Costs of Stay'!P:P,'2-3. Travel Costs&amp;Costs of Stay'!C:C,B122,'2-3. Travel Costs&amp;Costs of Stay'!H:H,$G$66,'2-3. Travel Costs&amp;Costs of Stay'!R:R,"&lt;&gt;Error")</f>
        <v>0</v>
      </c>
      <c r="J122" s="269"/>
      <c r="K122" s="160">
        <f t="shared" si="3"/>
        <v>0</v>
      </c>
      <c r="L122" s="161">
        <f t="shared" si="4"/>
        <v>0</v>
      </c>
    </row>
    <row r="123" spans="2:12" x14ac:dyDescent="0.35">
      <c r="B123" s="98" t="s">
        <v>129</v>
      </c>
      <c r="C123" s="272">
        <f>SUM(C68:D122)</f>
        <v>0</v>
      </c>
      <c r="D123" s="273"/>
      <c r="E123" s="272">
        <f t="shared" ref="E123" si="5">SUM(E68:F122)</f>
        <v>0</v>
      </c>
      <c r="F123" s="273"/>
      <c r="G123" s="272">
        <f t="shared" ref="G123" si="6">SUM(G68:H122)</f>
        <v>0</v>
      </c>
      <c r="H123" s="273"/>
      <c r="I123" s="272">
        <f t="shared" ref="I123" si="7">SUM(I68:J122)</f>
        <v>0</v>
      </c>
      <c r="J123" s="273"/>
      <c r="K123" s="64">
        <f>SUM(K68:K122)</f>
        <v>0</v>
      </c>
      <c r="L123" s="64">
        <f>SUM(L68:L122)</f>
        <v>0</v>
      </c>
    </row>
  </sheetData>
  <sheetProtection password="E359" sheet="1" objects="1" scenarios="1" selectLockedCells="1" selectUnlockedCells="1"/>
  <dataConsolidate/>
  <mergeCells count="242">
    <mergeCell ref="I123:J123"/>
    <mergeCell ref="G123:H123"/>
    <mergeCell ref="E123:F123"/>
    <mergeCell ref="C123:D123"/>
    <mergeCell ref="I122:J122"/>
    <mergeCell ref="I117:J117"/>
    <mergeCell ref="I118:J118"/>
    <mergeCell ref="I119:J119"/>
    <mergeCell ref="I120:J120"/>
    <mergeCell ref="I121:J121"/>
    <mergeCell ref="G119:H119"/>
    <mergeCell ref="G120:H120"/>
    <mergeCell ref="E118:F118"/>
    <mergeCell ref="E119:F119"/>
    <mergeCell ref="C118:D118"/>
    <mergeCell ref="C119:D119"/>
    <mergeCell ref="C120:D120"/>
    <mergeCell ref="C121:D121"/>
    <mergeCell ref="C122:D122"/>
    <mergeCell ref="I112:J112"/>
    <mergeCell ref="I113:J113"/>
    <mergeCell ref="I114:J114"/>
    <mergeCell ref="I115:J115"/>
    <mergeCell ref="I116:J116"/>
    <mergeCell ref="I107:J107"/>
    <mergeCell ref="I108:J108"/>
    <mergeCell ref="I109:J109"/>
    <mergeCell ref="I110:J110"/>
    <mergeCell ref="I111:J111"/>
    <mergeCell ref="I102:J102"/>
    <mergeCell ref="I103:J103"/>
    <mergeCell ref="I104:J104"/>
    <mergeCell ref="I105:J105"/>
    <mergeCell ref="I106:J106"/>
    <mergeCell ref="I97:J97"/>
    <mergeCell ref="I98:J98"/>
    <mergeCell ref="I99:J99"/>
    <mergeCell ref="I100:J100"/>
    <mergeCell ref="I101:J101"/>
    <mergeCell ref="I92:J92"/>
    <mergeCell ref="I93:J93"/>
    <mergeCell ref="I94:J94"/>
    <mergeCell ref="I95:J95"/>
    <mergeCell ref="I96:J96"/>
    <mergeCell ref="I87:J87"/>
    <mergeCell ref="I88:J88"/>
    <mergeCell ref="I89:J89"/>
    <mergeCell ref="I90:J90"/>
    <mergeCell ref="I91:J91"/>
    <mergeCell ref="I82:J82"/>
    <mergeCell ref="I83:J83"/>
    <mergeCell ref="I84:J84"/>
    <mergeCell ref="I85:J85"/>
    <mergeCell ref="I86:J86"/>
    <mergeCell ref="G121:H121"/>
    <mergeCell ref="G122:H12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G116:H116"/>
    <mergeCell ref="G117:H117"/>
    <mergeCell ref="G118:H118"/>
    <mergeCell ref="G111:H111"/>
    <mergeCell ref="G112:H112"/>
    <mergeCell ref="G113:H113"/>
    <mergeCell ref="G114:H114"/>
    <mergeCell ref="G115:H115"/>
    <mergeCell ref="G106:H106"/>
    <mergeCell ref="G107:H107"/>
    <mergeCell ref="G108:H108"/>
    <mergeCell ref="G109:H109"/>
    <mergeCell ref="G110:H110"/>
    <mergeCell ref="G101:H101"/>
    <mergeCell ref="G102:H102"/>
    <mergeCell ref="G103:H103"/>
    <mergeCell ref="G104:H104"/>
    <mergeCell ref="G105:H105"/>
    <mergeCell ref="G96:H96"/>
    <mergeCell ref="G97:H97"/>
    <mergeCell ref="G98:H98"/>
    <mergeCell ref="G99:H99"/>
    <mergeCell ref="G100:H100"/>
    <mergeCell ref="G91:H91"/>
    <mergeCell ref="G92:H92"/>
    <mergeCell ref="G93:H93"/>
    <mergeCell ref="G94:H94"/>
    <mergeCell ref="G95:H95"/>
    <mergeCell ref="G86:H86"/>
    <mergeCell ref="G87:H87"/>
    <mergeCell ref="G88:H88"/>
    <mergeCell ref="G89:H89"/>
    <mergeCell ref="G90:H90"/>
    <mergeCell ref="G81:H81"/>
    <mergeCell ref="G82:H82"/>
    <mergeCell ref="G83:H83"/>
    <mergeCell ref="G84:H84"/>
    <mergeCell ref="G85:H85"/>
    <mergeCell ref="E120:F120"/>
    <mergeCell ref="E121:F121"/>
    <mergeCell ref="E122:F122"/>
    <mergeCell ref="G68:H68"/>
    <mergeCell ref="G69:H69"/>
    <mergeCell ref="G70:H70"/>
    <mergeCell ref="G71:H71"/>
    <mergeCell ref="G72:H72"/>
    <mergeCell ref="G73:H73"/>
    <mergeCell ref="G74:H74"/>
    <mergeCell ref="G75:H75"/>
    <mergeCell ref="G76:H76"/>
    <mergeCell ref="G77:H77"/>
    <mergeCell ref="G78:H78"/>
    <mergeCell ref="G79:H79"/>
    <mergeCell ref="G80:H80"/>
    <mergeCell ref="E115:F115"/>
    <mergeCell ref="E116:F116"/>
    <mergeCell ref="E117:F117"/>
    <mergeCell ref="E110:F110"/>
    <mergeCell ref="E111:F111"/>
    <mergeCell ref="E112:F112"/>
    <mergeCell ref="E113:F113"/>
    <mergeCell ref="E114:F114"/>
    <mergeCell ref="E105:F105"/>
    <mergeCell ref="E106:F106"/>
    <mergeCell ref="E107:F107"/>
    <mergeCell ref="E108:F108"/>
    <mergeCell ref="E109:F10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75:F75"/>
    <mergeCell ref="E76:F76"/>
    <mergeCell ref="E77:F77"/>
    <mergeCell ref="E78:F78"/>
    <mergeCell ref="E79:F79"/>
    <mergeCell ref="C113:D113"/>
    <mergeCell ref="C114:D114"/>
    <mergeCell ref="C115:D115"/>
    <mergeCell ref="C116:D116"/>
    <mergeCell ref="C117:D117"/>
    <mergeCell ref="C108:D108"/>
    <mergeCell ref="C109:D109"/>
    <mergeCell ref="C110:D110"/>
    <mergeCell ref="C111:D111"/>
    <mergeCell ref="C112:D112"/>
    <mergeCell ref="C103:D103"/>
    <mergeCell ref="C104:D104"/>
    <mergeCell ref="C105:D105"/>
    <mergeCell ref="C106:D106"/>
    <mergeCell ref="C107:D107"/>
    <mergeCell ref="C98:D98"/>
    <mergeCell ref="C99:D99"/>
    <mergeCell ref="C100:D100"/>
    <mergeCell ref="C101:D101"/>
    <mergeCell ref="C102:D102"/>
    <mergeCell ref="C93:D93"/>
    <mergeCell ref="C94:D94"/>
    <mergeCell ref="C95:D95"/>
    <mergeCell ref="C96:D96"/>
    <mergeCell ref="C97:D97"/>
    <mergeCell ref="C88:D88"/>
    <mergeCell ref="C89:D89"/>
    <mergeCell ref="C90:D90"/>
    <mergeCell ref="C91:D91"/>
    <mergeCell ref="C92:D92"/>
    <mergeCell ref="C83:D83"/>
    <mergeCell ref="C84:D84"/>
    <mergeCell ref="C85:D85"/>
    <mergeCell ref="C86:D86"/>
    <mergeCell ref="C87:D87"/>
    <mergeCell ref="C78:D78"/>
    <mergeCell ref="C79:D79"/>
    <mergeCell ref="C80:D80"/>
    <mergeCell ref="C81:D81"/>
    <mergeCell ref="C82:D82"/>
    <mergeCell ref="C76:D76"/>
    <mergeCell ref="C77:D77"/>
    <mergeCell ref="C68:D68"/>
    <mergeCell ref="C69:D69"/>
    <mergeCell ref="C70:D70"/>
    <mergeCell ref="C71:D71"/>
    <mergeCell ref="C72:D72"/>
    <mergeCell ref="B66:B67"/>
    <mergeCell ref="C66:F66"/>
    <mergeCell ref="C67:D67"/>
    <mergeCell ref="E67:F67"/>
    <mergeCell ref="E70:F70"/>
    <mergeCell ref="E71:F71"/>
    <mergeCell ref="E72:F72"/>
    <mergeCell ref="E73:F73"/>
    <mergeCell ref="E74:F74"/>
    <mergeCell ref="E68:F68"/>
    <mergeCell ref="E69:F69"/>
    <mergeCell ref="C73:D73"/>
    <mergeCell ref="C74:D74"/>
    <mergeCell ref="B2:L2"/>
    <mergeCell ref="I4:J4"/>
    <mergeCell ref="G4:H4"/>
    <mergeCell ref="E4:F4"/>
    <mergeCell ref="C4:D4"/>
    <mergeCell ref="B4:B5"/>
    <mergeCell ref="L4:L5"/>
    <mergeCell ref="K4:K5"/>
    <mergeCell ref="C75:D75"/>
    <mergeCell ref="L66:L67"/>
    <mergeCell ref="K66:K67"/>
    <mergeCell ref="B64:L64"/>
    <mergeCell ref="G66:J66"/>
    <mergeCell ref="G67:H67"/>
    <mergeCell ref="I67:J67"/>
  </mergeCells>
  <conditionalFormatting sqref="B2:H2">
    <cfRule type="cellIs" dxfId="4" priority="7" stopIfTrue="1" operator="equal">
      <formula>"&gt; 30 %"</formula>
    </cfRule>
  </conditionalFormatting>
  <conditionalFormatting sqref="K4">
    <cfRule type="cellIs" dxfId="3" priority="3" stopIfTrue="1" operator="equal">
      <formula>"ERROR"</formula>
    </cfRule>
  </conditionalFormatting>
  <conditionalFormatting sqref="L4">
    <cfRule type="cellIs" dxfId="2" priority="5" stopIfTrue="1" operator="equal">
      <formula>"ERROR"</formula>
    </cfRule>
  </conditionalFormatting>
  <conditionalFormatting sqref="L66">
    <cfRule type="cellIs" dxfId="1" priority="1" stopIfTrue="1" operator="equal">
      <formula>"ERROR"</formula>
    </cfRule>
  </conditionalFormatting>
  <conditionalFormatting sqref="B64">
    <cfRule type="cellIs" dxfId="0" priority="2" stopIfTrue="1" operator="equal">
      <formula>"&gt; 30 %"</formula>
    </cfRule>
  </conditionalFormatting>
  <printOptions horizontalCentered="1"/>
  <pageMargins left="0.23622047244094491" right="0.23622047244094491" top="0.39370078740157483" bottom="0.94488188976377963" header="0.31496062992125984" footer="0.31496062992125984"/>
  <pageSetup paperSize="9" scale="34" orientation="portrait" r:id="rId1"/>
  <headerFooter>
    <oddFooter xml:space="preserve">&amp;CPage &amp;P of 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1"/>
  <sheetViews>
    <sheetView zoomScale="85" zoomScaleNormal="85" workbookViewId="0">
      <selection activeCell="B2" sqref="B2"/>
    </sheetView>
  </sheetViews>
  <sheetFormatPr defaultColWidth="9.109375" defaultRowHeight="14.4" x14ac:dyDescent="0.3"/>
  <cols>
    <col min="1" max="1" width="1.6640625" style="3" customWidth="1"/>
    <col min="2" max="2" width="14.33203125" style="3" bestFit="1" customWidth="1"/>
    <col min="3" max="3" width="39.5546875" style="1" customWidth="1"/>
    <col min="4" max="4" width="21.6640625" style="1" customWidth="1"/>
    <col min="5" max="8" width="18.6640625" style="1" customWidth="1"/>
    <col min="9" max="9" width="1.6640625" style="1" customWidth="1"/>
    <col min="10" max="10" width="28.6640625" style="1" hidden="1" customWidth="1"/>
    <col min="11" max="11" width="10.6640625" style="40" customWidth="1"/>
    <col min="12" max="13" width="10.6640625" style="1" customWidth="1"/>
    <col min="14" max="14" width="38.5546875" style="1" bestFit="1" customWidth="1"/>
    <col min="15" max="16384" width="9.109375" style="1"/>
  </cols>
  <sheetData>
    <row r="1" spans="1:10" ht="9.9" customHeight="1" x14ac:dyDescent="0.3">
      <c r="A1" s="4"/>
    </row>
    <row r="2" spans="1:10" ht="82.5" customHeight="1" x14ac:dyDescent="0.3">
      <c r="B2" s="35" t="s">
        <v>446</v>
      </c>
      <c r="C2" s="35" t="s">
        <v>0</v>
      </c>
      <c r="D2" s="35" t="s">
        <v>163</v>
      </c>
      <c r="E2" s="35" t="s">
        <v>131</v>
      </c>
      <c r="F2" s="76" t="s">
        <v>130</v>
      </c>
      <c r="G2" s="35" t="s">
        <v>209</v>
      </c>
      <c r="H2" s="76" t="s">
        <v>208</v>
      </c>
      <c r="J2" s="35" t="s">
        <v>202</v>
      </c>
    </row>
    <row r="3" spans="1:10" x14ac:dyDescent="0.3">
      <c r="B3" s="36">
        <v>1</v>
      </c>
      <c r="C3" s="37" t="s">
        <v>2</v>
      </c>
      <c r="D3" s="37" t="s">
        <v>183</v>
      </c>
      <c r="E3" s="38">
        <v>294</v>
      </c>
      <c r="F3" s="38">
        <v>241</v>
      </c>
      <c r="G3" s="38">
        <v>190</v>
      </c>
      <c r="H3" s="38">
        <v>157</v>
      </c>
      <c r="J3" s="24" t="s">
        <v>161</v>
      </c>
    </row>
    <row r="4" spans="1:10" x14ac:dyDescent="0.3">
      <c r="B4" s="41">
        <v>2</v>
      </c>
      <c r="C4" s="42" t="s">
        <v>3</v>
      </c>
      <c r="D4" s="42" t="s">
        <v>183</v>
      </c>
      <c r="E4" s="43">
        <v>280</v>
      </c>
      <c r="F4" s="43">
        <v>214</v>
      </c>
      <c r="G4" s="43">
        <v>162</v>
      </c>
      <c r="H4" s="43">
        <v>131</v>
      </c>
      <c r="J4" s="24" t="s">
        <v>160</v>
      </c>
    </row>
    <row r="5" spans="1:10" x14ac:dyDescent="0.3">
      <c r="B5" s="47">
        <v>3</v>
      </c>
      <c r="C5" s="48" t="s">
        <v>5</v>
      </c>
      <c r="D5" s="48" t="s">
        <v>183</v>
      </c>
      <c r="E5" s="49">
        <v>88</v>
      </c>
      <c r="F5" s="49">
        <v>74</v>
      </c>
      <c r="G5" s="49">
        <v>55</v>
      </c>
      <c r="H5" s="49">
        <v>39</v>
      </c>
      <c r="J5" s="24" t="s">
        <v>210</v>
      </c>
    </row>
    <row r="6" spans="1:10" x14ac:dyDescent="0.3">
      <c r="B6" s="47">
        <v>4</v>
      </c>
      <c r="C6" s="48" t="s">
        <v>44</v>
      </c>
      <c r="D6" s="48" t="s">
        <v>183</v>
      </c>
      <c r="E6" s="49">
        <v>88</v>
      </c>
      <c r="F6" s="49">
        <v>74</v>
      </c>
      <c r="G6" s="49">
        <v>55</v>
      </c>
      <c r="H6" s="49">
        <v>39</v>
      </c>
      <c r="J6" s="24" t="s">
        <v>211</v>
      </c>
    </row>
    <row r="7" spans="1:10" x14ac:dyDescent="0.3">
      <c r="B7" s="44">
        <v>5</v>
      </c>
      <c r="C7" s="45" t="s">
        <v>4</v>
      </c>
      <c r="D7" s="45" t="s">
        <v>183</v>
      </c>
      <c r="E7" s="46">
        <v>164</v>
      </c>
      <c r="F7" s="46">
        <v>137</v>
      </c>
      <c r="G7" s="46">
        <v>102</v>
      </c>
      <c r="H7" s="46">
        <v>78</v>
      </c>
      <c r="J7" s="24" t="s">
        <v>162</v>
      </c>
    </row>
    <row r="8" spans="1:10" x14ac:dyDescent="0.3">
      <c r="B8" s="44">
        <v>6</v>
      </c>
      <c r="C8" s="45" t="s">
        <v>38</v>
      </c>
      <c r="D8" s="45" t="s">
        <v>183</v>
      </c>
      <c r="E8" s="46">
        <v>164</v>
      </c>
      <c r="F8" s="46">
        <v>137</v>
      </c>
      <c r="G8" s="46">
        <v>102</v>
      </c>
      <c r="H8" s="46">
        <v>78</v>
      </c>
      <c r="J8" s="4"/>
    </row>
    <row r="9" spans="1:10" x14ac:dyDescent="0.3">
      <c r="B9" s="36">
        <v>7</v>
      </c>
      <c r="C9" s="37" t="s">
        <v>26</v>
      </c>
      <c r="D9" s="37" t="s">
        <v>183</v>
      </c>
      <c r="E9" s="38">
        <v>294</v>
      </c>
      <c r="F9" s="38">
        <v>241</v>
      </c>
      <c r="G9" s="38">
        <v>190</v>
      </c>
      <c r="H9" s="38">
        <v>157</v>
      </c>
      <c r="J9" s="76" t="s">
        <v>204</v>
      </c>
    </row>
    <row r="10" spans="1:10" x14ac:dyDescent="0.3">
      <c r="B10" s="47">
        <v>8</v>
      </c>
      <c r="C10" s="48" t="s">
        <v>45</v>
      </c>
      <c r="D10" s="48" t="s">
        <v>183</v>
      </c>
      <c r="E10" s="49">
        <v>88</v>
      </c>
      <c r="F10" s="49">
        <v>74</v>
      </c>
      <c r="G10" s="49">
        <v>55</v>
      </c>
      <c r="H10" s="49">
        <v>39</v>
      </c>
      <c r="J10" s="2" t="s">
        <v>193</v>
      </c>
    </row>
    <row r="11" spans="1:10" x14ac:dyDescent="0.3">
      <c r="B11" s="41">
        <v>9</v>
      </c>
      <c r="C11" s="42" t="s">
        <v>32</v>
      </c>
      <c r="D11" s="42" t="s">
        <v>183</v>
      </c>
      <c r="E11" s="43">
        <v>280</v>
      </c>
      <c r="F11" s="43">
        <v>214</v>
      </c>
      <c r="G11" s="43">
        <v>162</v>
      </c>
      <c r="H11" s="43">
        <v>131</v>
      </c>
      <c r="J11" s="2" t="s">
        <v>192</v>
      </c>
    </row>
    <row r="12" spans="1:10" x14ac:dyDescent="0.3">
      <c r="B12" s="47">
        <v>10</v>
      </c>
      <c r="C12" s="48" t="s">
        <v>199</v>
      </c>
      <c r="D12" s="48" t="s">
        <v>183</v>
      </c>
      <c r="E12" s="49">
        <v>88</v>
      </c>
      <c r="F12" s="49">
        <v>74</v>
      </c>
      <c r="G12" s="49">
        <v>55</v>
      </c>
      <c r="H12" s="49">
        <v>39</v>
      </c>
    </row>
    <row r="13" spans="1:10" x14ac:dyDescent="0.3">
      <c r="B13" s="41">
        <v>11</v>
      </c>
      <c r="C13" s="42" t="s">
        <v>33</v>
      </c>
      <c r="D13" s="42" t="s">
        <v>183</v>
      </c>
      <c r="E13" s="43">
        <v>280</v>
      </c>
      <c r="F13" s="43">
        <v>214</v>
      </c>
      <c r="G13" s="43">
        <v>162</v>
      </c>
      <c r="H13" s="43">
        <v>131</v>
      </c>
      <c r="J13" s="35" t="s">
        <v>218</v>
      </c>
    </row>
    <row r="14" spans="1:10" x14ac:dyDescent="0.3">
      <c r="B14" s="41">
        <v>12</v>
      </c>
      <c r="C14" s="42" t="s">
        <v>34</v>
      </c>
      <c r="D14" s="42" t="s">
        <v>183</v>
      </c>
      <c r="E14" s="43">
        <v>280</v>
      </c>
      <c r="F14" s="43">
        <v>214</v>
      </c>
      <c r="G14" s="43">
        <v>162</v>
      </c>
      <c r="H14" s="43">
        <v>131</v>
      </c>
      <c r="J14" s="24" t="s">
        <v>157</v>
      </c>
    </row>
    <row r="15" spans="1:10" x14ac:dyDescent="0.3">
      <c r="B15" s="44">
        <v>13</v>
      </c>
      <c r="C15" s="45" t="s">
        <v>39</v>
      </c>
      <c r="D15" s="45" t="s">
        <v>183</v>
      </c>
      <c r="E15" s="46">
        <v>164</v>
      </c>
      <c r="F15" s="46">
        <v>137</v>
      </c>
      <c r="G15" s="46">
        <v>102</v>
      </c>
      <c r="H15" s="46">
        <v>78</v>
      </c>
      <c r="J15" s="24" t="s">
        <v>173</v>
      </c>
    </row>
    <row r="16" spans="1:10" x14ac:dyDescent="0.3">
      <c r="B16" s="47">
        <v>14</v>
      </c>
      <c r="C16" s="48" t="s">
        <v>46</v>
      </c>
      <c r="D16" s="48" t="s">
        <v>183</v>
      </c>
      <c r="E16" s="49">
        <v>88</v>
      </c>
      <c r="F16" s="49">
        <v>74</v>
      </c>
      <c r="G16" s="49">
        <v>55</v>
      </c>
      <c r="H16" s="49">
        <v>39</v>
      </c>
      <c r="J16" s="24" t="s">
        <v>174</v>
      </c>
    </row>
    <row r="17" spans="1:19" x14ac:dyDescent="0.3">
      <c r="B17" s="41">
        <v>15</v>
      </c>
      <c r="C17" s="42" t="s">
        <v>35</v>
      </c>
      <c r="D17" s="42" t="s">
        <v>183</v>
      </c>
      <c r="E17" s="43">
        <v>280</v>
      </c>
      <c r="F17" s="43">
        <v>214</v>
      </c>
      <c r="G17" s="43">
        <v>162</v>
      </c>
      <c r="H17" s="43">
        <v>131</v>
      </c>
      <c r="J17" s="24" t="s">
        <v>171</v>
      </c>
    </row>
    <row r="18" spans="1:19" x14ac:dyDescent="0.3">
      <c r="B18" s="36">
        <v>16</v>
      </c>
      <c r="C18" s="37" t="s">
        <v>27</v>
      </c>
      <c r="D18" s="37" t="s">
        <v>183</v>
      </c>
      <c r="E18" s="38">
        <v>294</v>
      </c>
      <c r="F18" s="38">
        <v>241</v>
      </c>
      <c r="G18" s="38">
        <v>190</v>
      </c>
      <c r="H18" s="38">
        <v>157</v>
      </c>
      <c r="J18" s="24" t="s">
        <v>172</v>
      </c>
    </row>
    <row r="19" spans="1:19" x14ac:dyDescent="0.3">
      <c r="B19" s="41">
        <v>17</v>
      </c>
      <c r="C19" s="42" t="s">
        <v>36</v>
      </c>
      <c r="D19" s="42" t="s">
        <v>183</v>
      </c>
      <c r="E19" s="43">
        <v>280</v>
      </c>
      <c r="F19" s="43">
        <v>214</v>
      </c>
      <c r="G19" s="43">
        <v>162</v>
      </c>
      <c r="H19" s="43">
        <v>131</v>
      </c>
      <c r="J19" s="24" t="s">
        <v>246</v>
      </c>
    </row>
    <row r="20" spans="1:19" x14ac:dyDescent="0.3">
      <c r="B20" s="47">
        <v>18</v>
      </c>
      <c r="C20" s="48" t="s">
        <v>47</v>
      </c>
      <c r="D20" s="48" t="s">
        <v>183</v>
      </c>
      <c r="E20" s="49">
        <v>88</v>
      </c>
      <c r="F20" s="49">
        <v>74</v>
      </c>
      <c r="G20" s="49">
        <v>55</v>
      </c>
      <c r="H20" s="49">
        <v>39</v>
      </c>
    </row>
    <row r="21" spans="1:19" x14ac:dyDescent="0.3">
      <c r="B21" s="36">
        <v>19</v>
      </c>
      <c r="C21" s="37" t="s">
        <v>28</v>
      </c>
      <c r="D21" s="37" t="s">
        <v>183</v>
      </c>
      <c r="E21" s="38">
        <v>294</v>
      </c>
      <c r="F21" s="38">
        <v>241</v>
      </c>
      <c r="G21" s="38">
        <v>190</v>
      </c>
      <c r="H21" s="38">
        <v>157</v>
      </c>
      <c r="J21" s="35" t="s">
        <v>219</v>
      </c>
    </row>
    <row r="22" spans="1:19" x14ac:dyDescent="0.3">
      <c r="B22" s="47">
        <v>20</v>
      </c>
      <c r="C22" s="48" t="s">
        <v>48</v>
      </c>
      <c r="D22" s="48" t="s">
        <v>183</v>
      </c>
      <c r="E22" s="49">
        <v>88</v>
      </c>
      <c r="F22" s="49">
        <v>74</v>
      </c>
      <c r="G22" s="49">
        <v>55</v>
      </c>
      <c r="H22" s="49">
        <v>39</v>
      </c>
      <c r="J22" s="24" t="s">
        <v>220</v>
      </c>
    </row>
    <row r="23" spans="1:19" x14ac:dyDescent="0.3">
      <c r="B23" s="36">
        <v>21</v>
      </c>
      <c r="C23" s="37" t="s">
        <v>134</v>
      </c>
      <c r="D23" s="37" t="s">
        <v>183</v>
      </c>
      <c r="E23" s="38">
        <v>294</v>
      </c>
      <c r="F23" s="38">
        <v>241</v>
      </c>
      <c r="G23" s="38">
        <v>190</v>
      </c>
      <c r="H23" s="38">
        <v>157</v>
      </c>
      <c r="J23" s="24" t="s">
        <v>221</v>
      </c>
    </row>
    <row r="24" spans="1:19" x14ac:dyDescent="0.3">
      <c r="B24" s="44">
        <v>22</v>
      </c>
      <c r="C24" s="45" t="s">
        <v>40</v>
      </c>
      <c r="D24" s="45" t="s">
        <v>183</v>
      </c>
      <c r="E24" s="46">
        <v>164</v>
      </c>
      <c r="F24" s="46">
        <v>137</v>
      </c>
      <c r="G24" s="46">
        <v>102</v>
      </c>
      <c r="H24" s="46">
        <v>78</v>
      </c>
    </row>
    <row r="25" spans="1:19" s="40" customFormat="1" x14ac:dyDescent="0.3">
      <c r="A25" s="39"/>
      <c r="B25" s="36">
        <v>23</v>
      </c>
      <c r="C25" s="37" t="s">
        <v>29</v>
      </c>
      <c r="D25" s="37" t="s">
        <v>183</v>
      </c>
      <c r="E25" s="38">
        <v>294</v>
      </c>
      <c r="F25" s="38">
        <v>241</v>
      </c>
      <c r="G25" s="38">
        <v>190</v>
      </c>
      <c r="H25" s="38">
        <v>157</v>
      </c>
      <c r="J25" s="1"/>
      <c r="L25" s="1"/>
      <c r="M25" s="1"/>
      <c r="N25" s="1"/>
      <c r="P25" s="1"/>
      <c r="Q25" s="1"/>
      <c r="R25" s="1"/>
      <c r="S25" s="1"/>
    </row>
    <row r="26" spans="1:19" x14ac:dyDescent="0.3">
      <c r="B26" s="36">
        <v>24</v>
      </c>
      <c r="C26" s="37" t="s">
        <v>30</v>
      </c>
      <c r="D26" s="37" t="s">
        <v>183</v>
      </c>
      <c r="E26" s="38">
        <v>294</v>
      </c>
      <c r="F26" s="38">
        <v>241</v>
      </c>
      <c r="G26" s="38">
        <v>190</v>
      </c>
      <c r="H26" s="38">
        <v>157</v>
      </c>
    </row>
    <row r="27" spans="1:19" x14ac:dyDescent="0.3">
      <c r="B27" s="47">
        <v>25</v>
      </c>
      <c r="C27" s="48" t="s">
        <v>49</v>
      </c>
      <c r="D27" s="48" t="s">
        <v>183</v>
      </c>
      <c r="E27" s="49">
        <v>88</v>
      </c>
      <c r="F27" s="49">
        <v>74</v>
      </c>
      <c r="G27" s="49">
        <v>55</v>
      </c>
      <c r="H27" s="49">
        <v>39</v>
      </c>
    </row>
    <row r="28" spans="1:19" x14ac:dyDescent="0.3">
      <c r="B28" s="44">
        <v>26</v>
      </c>
      <c r="C28" s="45" t="s">
        <v>41</v>
      </c>
      <c r="D28" s="45" t="s">
        <v>183</v>
      </c>
      <c r="E28" s="46">
        <v>164</v>
      </c>
      <c r="F28" s="46">
        <v>137</v>
      </c>
      <c r="G28" s="46">
        <v>102</v>
      </c>
      <c r="H28" s="46">
        <v>78</v>
      </c>
    </row>
    <row r="29" spans="1:19" x14ac:dyDescent="0.3">
      <c r="B29" s="47">
        <v>27</v>
      </c>
      <c r="C29" s="48" t="s">
        <v>50</v>
      </c>
      <c r="D29" s="48" t="s">
        <v>183</v>
      </c>
      <c r="E29" s="49">
        <v>88</v>
      </c>
      <c r="F29" s="49">
        <v>74</v>
      </c>
      <c r="G29" s="49">
        <v>55</v>
      </c>
      <c r="H29" s="49">
        <v>39</v>
      </c>
    </row>
    <row r="30" spans="1:19" x14ac:dyDescent="0.3">
      <c r="B30" s="47">
        <v>28</v>
      </c>
      <c r="C30" s="48" t="s">
        <v>148</v>
      </c>
      <c r="D30" s="48" t="s">
        <v>183</v>
      </c>
      <c r="E30" s="49">
        <v>88</v>
      </c>
      <c r="F30" s="49">
        <v>74</v>
      </c>
      <c r="G30" s="49">
        <v>55</v>
      </c>
      <c r="H30" s="49">
        <v>39</v>
      </c>
    </row>
    <row r="31" spans="1:19" x14ac:dyDescent="0.3">
      <c r="B31" s="44">
        <v>29</v>
      </c>
      <c r="C31" s="45" t="s">
        <v>42</v>
      </c>
      <c r="D31" s="45" t="s">
        <v>183</v>
      </c>
      <c r="E31" s="46">
        <v>164</v>
      </c>
      <c r="F31" s="46">
        <v>137</v>
      </c>
      <c r="G31" s="46">
        <v>102</v>
      </c>
      <c r="H31" s="46">
        <v>78</v>
      </c>
    </row>
    <row r="32" spans="1:19" x14ac:dyDescent="0.3">
      <c r="B32" s="44">
        <v>30</v>
      </c>
      <c r="C32" s="45" t="s">
        <v>43</v>
      </c>
      <c r="D32" s="45" t="s">
        <v>183</v>
      </c>
      <c r="E32" s="46">
        <v>164</v>
      </c>
      <c r="F32" s="46">
        <v>137</v>
      </c>
      <c r="G32" s="46">
        <v>102</v>
      </c>
      <c r="H32" s="46">
        <v>78</v>
      </c>
    </row>
    <row r="33" spans="2:8" x14ac:dyDescent="0.3">
      <c r="B33" s="36">
        <v>31</v>
      </c>
      <c r="C33" s="37" t="s">
        <v>31</v>
      </c>
      <c r="D33" s="37" t="s">
        <v>183</v>
      </c>
      <c r="E33" s="38">
        <v>294</v>
      </c>
      <c r="F33" s="38">
        <v>241</v>
      </c>
      <c r="G33" s="38">
        <v>190</v>
      </c>
      <c r="H33" s="38">
        <v>157</v>
      </c>
    </row>
    <row r="34" spans="2:8" x14ac:dyDescent="0.3">
      <c r="B34" s="47">
        <v>32</v>
      </c>
      <c r="C34" s="48" t="s">
        <v>51</v>
      </c>
      <c r="D34" s="48" t="s">
        <v>183</v>
      </c>
      <c r="E34" s="49">
        <v>88</v>
      </c>
      <c r="F34" s="49">
        <v>74</v>
      </c>
      <c r="G34" s="49">
        <v>55</v>
      </c>
      <c r="H34" s="49">
        <v>39</v>
      </c>
    </row>
    <row r="35" spans="2:8" x14ac:dyDescent="0.3">
      <c r="B35" s="41">
        <v>33</v>
      </c>
      <c r="C35" s="42" t="s">
        <v>37</v>
      </c>
      <c r="D35" s="42" t="s">
        <v>183</v>
      </c>
      <c r="E35" s="43">
        <v>280</v>
      </c>
      <c r="F35" s="43">
        <v>214</v>
      </c>
      <c r="G35" s="43">
        <v>162</v>
      </c>
      <c r="H35" s="43">
        <v>131</v>
      </c>
    </row>
    <row r="36" spans="2:8" x14ac:dyDescent="0.3">
      <c r="B36" s="56">
        <v>34</v>
      </c>
      <c r="C36" s="57" t="s">
        <v>6</v>
      </c>
      <c r="D36" s="57" t="s">
        <v>184</v>
      </c>
      <c r="E36" s="58">
        <v>77</v>
      </c>
      <c r="F36" s="58">
        <v>57</v>
      </c>
      <c r="G36" s="58">
        <v>40</v>
      </c>
      <c r="H36" s="58">
        <v>32</v>
      </c>
    </row>
    <row r="37" spans="2:8" x14ac:dyDescent="0.3">
      <c r="B37" s="53">
        <v>35</v>
      </c>
      <c r="C37" s="54" t="s">
        <v>53</v>
      </c>
      <c r="D37" s="54" t="s">
        <v>184</v>
      </c>
      <c r="E37" s="55">
        <v>108</v>
      </c>
      <c r="F37" s="55">
        <v>80</v>
      </c>
      <c r="G37" s="55">
        <v>57</v>
      </c>
      <c r="H37" s="55">
        <v>45</v>
      </c>
    </row>
    <row r="38" spans="2:8" x14ac:dyDescent="0.3">
      <c r="B38" s="59">
        <v>36</v>
      </c>
      <c r="C38" s="60" t="s">
        <v>54</v>
      </c>
      <c r="D38" s="60" t="s">
        <v>184</v>
      </c>
      <c r="E38" s="61">
        <v>47</v>
      </c>
      <c r="F38" s="61">
        <v>33</v>
      </c>
      <c r="G38" s="61">
        <v>22</v>
      </c>
      <c r="H38" s="61">
        <v>17</v>
      </c>
    </row>
    <row r="39" spans="2:8" x14ac:dyDescent="0.3">
      <c r="B39" s="53">
        <v>37</v>
      </c>
      <c r="C39" s="55" t="s">
        <v>369</v>
      </c>
      <c r="D39" s="55" t="s">
        <v>184</v>
      </c>
      <c r="E39" s="55">
        <v>108</v>
      </c>
      <c r="F39" s="55">
        <v>80</v>
      </c>
      <c r="G39" s="55">
        <v>57</v>
      </c>
      <c r="H39" s="55">
        <v>45</v>
      </c>
    </row>
    <row r="40" spans="2:8" x14ac:dyDescent="0.3">
      <c r="B40" s="53">
        <v>38</v>
      </c>
      <c r="C40" s="55" t="s">
        <v>370</v>
      </c>
      <c r="D40" s="55" t="s">
        <v>184</v>
      </c>
      <c r="E40" s="55">
        <v>108</v>
      </c>
      <c r="F40" s="55">
        <v>80</v>
      </c>
      <c r="G40" s="55">
        <v>57</v>
      </c>
      <c r="H40" s="55">
        <v>45</v>
      </c>
    </row>
    <row r="41" spans="2:8" x14ac:dyDescent="0.3">
      <c r="B41" s="53">
        <v>39</v>
      </c>
      <c r="C41" s="54" t="s">
        <v>55</v>
      </c>
      <c r="D41" s="54" t="s">
        <v>184</v>
      </c>
      <c r="E41" s="55">
        <v>108</v>
      </c>
      <c r="F41" s="55">
        <v>80</v>
      </c>
      <c r="G41" s="55">
        <v>57</v>
      </c>
      <c r="H41" s="55">
        <v>45</v>
      </c>
    </row>
    <row r="42" spans="2:8" x14ac:dyDescent="0.3">
      <c r="B42" s="59">
        <v>40</v>
      </c>
      <c r="C42" s="60" t="s">
        <v>56</v>
      </c>
      <c r="D42" s="60" t="s">
        <v>184</v>
      </c>
      <c r="E42" s="61">
        <v>47</v>
      </c>
      <c r="F42" s="61">
        <v>33</v>
      </c>
      <c r="G42" s="61">
        <v>22</v>
      </c>
      <c r="H42" s="61">
        <v>17</v>
      </c>
    </row>
    <row r="43" spans="2:8" x14ac:dyDescent="0.3">
      <c r="B43" s="56">
        <v>41</v>
      </c>
      <c r="C43" s="57" t="s">
        <v>57</v>
      </c>
      <c r="D43" s="57" t="s">
        <v>184</v>
      </c>
      <c r="E43" s="58">
        <v>77</v>
      </c>
      <c r="F43" s="58">
        <v>57</v>
      </c>
      <c r="G43" s="58">
        <v>40</v>
      </c>
      <c r="H43" s="58">
        <v>32</v>
      </c>
    </row>
    <row r="44" spans="2:8" x14ac:dyDescent="0.3">
      <c r="B44" s="56">
        <v>42</v>
      </c>
      <c r="C44" s="58" t="s">
        <v>371</v>
      </c>
      <c r="D44" s="58" t="s">
        <v>184</v>
      </c>
      <c r="E44" s="58">
        <v>77</v>
      </c>
      <c r="F44" s="58">
        <v>57</v>
      </c>
      <c r="G44" s="58">
        <v>40</v>
      </c>
      <c r="H44" s="58">
        <v>32</v>
      </c>
    </row>
    <row r="45" spans="2:8" x14ac:dyDescent="0.3">
      <c r="B45" s="59">
        <v>43</v>
      </c>
      <c r="C45" s="60" t="s">
        <v>58</v>
      </c>
      <c r="D45" s="60" t="s">
        <v>184</v>
      </c>
      <c r="E45" s="61">
        <v>47</v>
      </c>
      <c r="F45" s="61">
        <v>33</v>
      </c>
      <c r="G45" s="61">
        <v>22</v>
      </c>
      <c r="H45" s="61">
        <v>17</v>
      </c>
    </row>
    <row r="46" spans="2:8" x14ac:dyDescent="0.3">
      <c r="B46" s="53">
        <v>44</v>
      </c>
      <c r="C46" s="55" t="s">
        <v>372</v>
      </c>
      <c r="D46" s="55" t="s">
        <v>184</v>
      </c>
      <c r="E46" s="55">
        <v>108</v>
      </c>
      <c r="F46" s="55">
        <v>80</v>
      </c>
      <c r="G46" s="55">
        <v>57</v>
      </c>
      <c r="H46" s="55">
        <v>45</v>
      </c>
    </row>
    <row r="47" spans="2:8" x14ac:dyDescent="0.3">
      <c r="B47" s="59">
        <v>45</v>
      </c>
      <c r="C47" s="60" t="s">
        <v>60</v>
      </c>
      <c r="D47" s="60" t="s">
        <v>184</v>
      </c>
      <c r="E47" s="61">
        <v>47</v>
      </c>
      <c r="F47" s="61">
        <v>33</v>
      </c>
      <c r="G47" s="61">
        <v>22</v>
      </c>
      <c r="H47" s="61">
        <v>17</v>
      </c>
    </row>
    <row r="48" spans="2:8" x14ac:dyDescent="0.3">
      <c r="B48" s="59">
        <v>46</v>
      </c>
      <c r="C48" s="61" t="s">
        <v>368</v>
      </c>
      <c r="D48" s="61" t="s">
        <v>184</v>
      </c>
      <c r="E48" s="61">
        <v>47</v>
      </c>
      <c r="F48" s="61">
        <v>33</v>
      </c>
      <c r="G48" s="61">
        <v>22</v>
      </c>
      <c r="H48" s="61">
        <v>17</v>
      </c>
    </row>
    <row r="49" spans="2:8" x14ac:dyDescent="0.3">
      <c r="B49" s="59">
        <v>47</v>
      </c>
      <c r="C49" s="61" t="s">
        <v>373</v>
      </c>
      <c r="D49" s="61" t="s">
        <v>184</v>
      </c>
      <c r="E49" s="61">
        <v>47</v>
      </c>
      <c r="F49" s="61">
        <v>33</v>
      </c>
      <c r="G49" s="61">
        <v>22</v>
      </c>
      <c r="H49" s="61">
        <v>17</v>
      </c>
    </row>
    <row r="50" spans="2:8" x14ac:dyDescent="0.3">
      <c r="B50" s="59">
        <v>48</v>
      </c>
      <c r="C50" s="60" t="s">
        <v>61</v>
      </c>
      <c r="D50" s="60" t="s">
        <v>184</v>
      </c>
      <c r="E50" s="61">
        <v>47</v>
      </c>
      <c r="F50" s="61">
        <v>33</v>
      </c>
      <c r="G50" s="61">
        <v>22</v>
      </c>
      <c r="H50" s="61">
        <v>17</v>
      </c>
    </row>
    <row r="51" spans="2:8" x14ac:dyDescent="0.3">
      <c r="B51" s="56">
        <v>49</v>
      </c>
      <c r="C51" s="57" t="s">
        <v>62</v>
      </c>
      <c r="D51" s="57" t="s">
        <v>184</v>
      </c>
      <c r="E51" s="58">
        <v>77</v>
      </c>
      <c r="F51" s="58">
        <v>57</v>
      </c>
      <c r="G51" s="58">
        <v>40</v>
      </c>
      <c r="H51" s="58">
        <v>32</v>
      </c>
    </row>
    <row r="52" spans="2:8" x14ac:dyDescent="0.3">
      <c r="B52" s="53">
        <v>50</v>
      </c>
      <c r="C52" s="54" t="s">
        <v>63</v>
      </c>
      <c r="D52" s="54" t="s">
        <v>184</v>
      </c>
      <c r="E52" s="55">
        <v>108</v>
      </c>
      <c r="F52" s="55">
        <v>80</v>
      </c>
      <c r="G52" s="55">
        <v>57</v>
      </c>
      <c r="H52" s="55">
        <v>45</v>
      </c>
    </row>
    <row r="53" spans="2:8" x14ac:dyDescent="0.3">
      <c r="B53" s="59">
        <v>51</v>
      </c>
      <c r="C53" s="61" t="s">
        <v>374</v>
      </c>
      <c r="D53" s="61" t="s">
        <v>184</v>
      </c>
      <c r="E53" s="61">
        <v>47</v>
      </c>
      <c r="F53" s="61">
        <v>33</v>
      </c>
      <c r="G53" s="61">
        <v>22</v>
      </c>
      <c r="H53" s="61">
        <v>17</v>
      </c>
    </row>
    <row r="54" spans="2:8" x14ac:dyDescent="0.3">
      <c r="B54" s="53">
        <v>52</v>
      </c>
      <c r="C54" s="54" t="s">
        <v>64</v>
      </c>
      <c r="D54" s="54" t="s">
        <v>184</v>
      </c>
      <c r="E54" s="55">
        <v>108</v>
      </c>
      <c r="F54" s="55">
        <v>80</v>
      </c>
      <c r="G54" s="55">
        <v>57</v>
      </c>
      <c r="H54" s="55">
        <v>45</v>
      </c>
    </row>
    <row r="55" spans="2:8" x14ac:dyDescent="0.3">
      <c r="B55" s="56">
        <v>53</v>
      </c>
      <c r="C55" s="58" t="s">
        <v>375</v>
      </c>
      <c r="D55" s="58" t="s">
        <v>184</v>
      </c>
      <c r="E55" s="58">
        <v>77</v>
      </c>
      <c r="F55" s="58">
        <v>57</v>
      </c>
      <c r="G55" s="58">
        <v>40</v>
      </c>
      <c r="H55" s="58">
        <v>32</v>
      </c>
    </row>
    <row r="56" spans="2:8" x14ac:dyDescent="0.3">
      <c r="B56" s="59">
        <v>54</v>
      </c>
      <c r="C56" s="61" t="s">
        <v>376</v>
      </c>
      <c r="D56" s="61" t="s">
        <v>184</v>
      </c>
      <c r="E56" s="61">
        <v>47</v>
      </c>
      <c r="F56" s="61">
        <v>33</v>
      </c>
      <c r="G56" s="61">
        <v>22</v>
      </c>
      <c r="H56" s="61">
        <v>17</v>
      </c>
    </row>
    <row r="57" spans="2:8" x14ac:dyDescent="0.3">
      <c r="B57" s="59">
        <v>55</v>
      </c>
      <c r="C57" s="60" t="s">
        <v>65</v>
      </c>
      <c r="D57" s="60" t="s">
        <v>184</v>
      </c>
      <c r="E57" s="61">
        <v>47</v>
      </c>
      <c r="F57" s="61">
        <v>33</v>
      </c>
      <c r="G57" s="61">
        <v>22</v>
      </c>
      <c r="H57" s="61">
        <v>17</v>
      </c>
    </row>
    <row r="58" spans="2:8" x14ac:dyDescent="0.3">
      <c r="B58" s="56">
        <v>56</v>
      </c>
      <c r="C58" s="58" t="s">
        <v>377</v>
      </c>
      <c r="D58" s="58" t="s">
        <v>184</v>
      </c>
      <c r="E58" s="58">
        <v>77</v>
      </c>
      <c r="F58" s="58">
        <v>57</v>
      </c>
      <c r="G58" s="58">
        <v>40</v>
      </c>
      <c r="H58" s="58">
        <v>32</v>
      </c>
    </row>
    <row r="59" spans="2:8" x14ac:dyDescent="0.3">
      <c r="B59" s="59">
        <v>57</v>
      </c>
      <c r="C59" s="61" t="s">
        <v>378</v>
      </c>
      <c r="D59" s="61" t="s">
        <v>184</v>
      </c>
      <c r="E59" s="61">
        <v>47</v>
      </c>
      <c r="F59" s="61">
        <v>33</v>
      </c>
      <c r="G59" s="61">
        <v>22</v>
      </c>
      <c r="H59" s="61">
        <v>17</v>
      </c>
    </row>
    <row r="60" spans="2:8" x14ac:dyDescent="0.3">
      <c r="B60" s="59">
        <v>58</v>
      </c>
      <c r="C60" s="61" t="s">
        <v>379</v>
      </c>
      <c r="D60" s="61" t="s">
        <v>184</v>
      </c>
      <c r="E60" s="61">
        <v>47</v>
      </c>
      <c r="F60" s="61">
        <v>33</v>
      </c>
      <c r="G60" s="61">
        <v>22</v>
      </c>
      <c r="H60" s="61">
        <v>17</v>
      </c>
    </row>
    <row r="61" spans="2:8" x14ac:dyDescent="0.3">
      <c r="B61" s="59">
        <v>59</v>
      </c>
      <c r="C61" s="61" t="s">
        <v>380</v>
      </c>
      <c r="D61" s="61" t="s">
        <v>184</v>
      </c>
      <c r="E61" s="61">
        <v>47</v>
      </c>
      <c r="F61" s="61">
        <v>33</v>
      </c>
      <c r="G61" s="61">
        <v>22</v>
      </c>
      <c r="H61" s="61">
        <v>17</v>
      </c>
    </row>
    <row r="62" spans="2:8" x14ac:dyDescent="0.3">
      <c r="B62" s="53">
        <v>60</v>
      </c>
      <c r="C62" s="54" t="s">
        <v>59</v>
      </c>
      <c r="D62" s="54" t="s">
        <v>184</v>
      </c>
      <c r="E62" s="55">
        <v>108</v>
      </c>
      <c r="F62" s="55">
        <v>80</v>
      </c>
      <c r="G62" s="55">
        <v>57</v>
      </c>
      <c r="H62" s="55">
        <v>45</v>
      </c>
    </row>
    <row r="63" spans="2:8" x14ac:dyDescent="0.3">
      <c r="B63" s="56">
        <v>61</v>
      </c>
      <c r="C63" s="57" t="s">
        <v>66</v>
      </c>
      <c r="D63" s="57" t="s">
        <v>184</v>
      </c>
      <c r="E63" s="58">
        <v>77</v>
      </c>
      <c r="F63" s="58">
        <v>57</v>
      </c>
      <c r="G63" s="58">
        <v>40</v>
      </c>
      <c r="H63" s="58">
        <v>32</v>
      </c>
    </row>
    <row r="64" spans="2:8" x14ac:dyDescent="0.3">
      <c r="B64" s="53">
        <v>62</v>
      </c>
      <c r="C64" s="54" t="s">
        <v>67</v>
      </c>
      <c r="D64" s="54" t="s">
        <v>184</v>
      </c>
      <c r="E64" s="55">
        <v>108</v>
      </c>
      <c r="F64" s="55">
        <v>80</v>
      </c>
      <c r="G64" s="55">
        <v>57</v>
      </c>
      <c r="H64" s="55">
        <v>45</v>
      </c>
    </row>
    <row r="65" spans="2:8" x14ac:dyDescent="0.3">
      <c r="B65" s="53">
        <v>63</v>
      </c>
      <c r="C65" s="55" t="s">
        <v>381</v>
      </c>
      <c r="D65" s="55" t="s">
        <v>184</v>
      </c>
      <c r="E65" s="55">
        <v>108</v>
      </c>
      <c r="F65" s="55">
        <v>80</v>
      </c>
      <c r="G65" s="55">
        <v>57</v>
      </c>
      <c r="H65" s="55">
        <v>45</v>
      </c>
    </row>
    <row r="66" spans="2:8" x14ac:dyDescent="0.3">
      <c r="B66" s="56">
        <v>64</v>
      </c>
      <c r="C66" s="58" t="s">
        <v>382</v>
      </c>
      <c r="D66" s="58" t="s">
        <v>184</v>
      </c>
      <c r="E66" s="58">
        <v>77</v>
      </c>
      <c r="F66" s="58">
        <v>57</v>
      </c>
      <c r="G66" s="58">
        <v>40</v>
      </c>
      <c r="H66" s="58">
        <v>32</v>
      </c>
    </row>
    <row r="67" spans="2:8" x14ac:dyDescent="0.3">
      <c r="B67" s="59">
        <v>65</v>
      </c>
      <c r="C67" s="61" t="s">
        <v>383</v>
      </c>
      <c r="D67" s="61" t="s">
        <v>184</v>
      </c>
      <c r="E67" s="61">
        <v>47</v>
      </c>
      <c r="F67" s="61">
        <v>33</v>
      </c>
      <c r="G67" s="61">
        <v>22</v>
      </c>
      <c r="H67" s="61">
        <v>17</v>
      </c>
    </row>
    <row r="68" spans="2:8" x14ac:dyDescent="0.3">
      <c r="B68" s="53">
        <v>66</v>
      </c>
      <c r="C68" s="55" t="s">
        <v>384</v>
      </c>
      <c r="D68" s="55" t="s">
        <v>184</v>
      </c>
      <c r="E68" s="55">
        <v>108</v>
      </c>
      <c r="F68" s="55">
        <v>80</v>
      </c>
      <c r="G68" s="55">
        <v>57</v>
      </c>
      <c r="H68" s="55">
        <v>45</v>
      </c>
    </row>
    <row r="69" spans="2:8" x14ac:dyDescent="0.3">
      <c r="B69" s="56">
        <v>67</v>
      </c>
      <c r="C69" s="57" t="s">
        <v>68</v>
      </c>
      <c r="D69" s="57" t="s">
        <v>184</v>
      </c>
      <c r="E69" s="58">
        <v>77</v>
      </c>
      <c r="F69" s="58">
        <v>57</v>
      </c>
      <c r="G69" s="58">
        <v>40</v>
      </c>
      <c r="H69" s="58">
        <v>32</v>
      </c>
    </row>
    <row r="70" spans="2:8" x14ac:dyDescent="0.3">
      <c r="B70" s="59">
        <v>68</v>
      </c>
      <c r="C70" s="60" t="s">
        <v>69</v>
      </c>
      <c r="D70" s="60" t="s">
        <v>184</v>
      </c>
      <c r="E70" s="61">
        <v>47</v>
      </c>
      <c r="F70" s="61">
        <v>33</v>
      </c>
      <c r="G70" s="61">
        <v>22</v>
      </c>
      <c r="H70" s="61">
        <v>17</v>
      </c>
    </row>
    <row r="71" spans="2:8" x14ac:dyDescent="0.3">
      <c r="B71" s="56">
        <v>69</v>
      </c>
      <c r="C71" s="58" t="s">
        <v>385</v>
      </c>
      <c r="D71" s="58" t="s">
        <v>184</v>
      </c>
      <c r="E71" s="58">
        <v>77</v>
      </c>
      <c r="F71" s="58">
        <v>57</v>
      </c>
      <c r="G71" s="58">
        <v>40</v>
      </c>
      <c r="H71" s="58">
        <v>32</v>
      </c>
    </row>
    <row r="72" spans="2:8" x14ac:dyDescent="0.3">
      <c r="B72" s="53">
        <v>70</v>
      </c>
      <c r="C72" s="55" t="s">
        <v>386</v>
      </c>
      <c r="D72" s="55" t="s">
        <v>184</v>
      </c>
      <c r="E72" s="55">
        <v>108</v>
      </c>
      <c r="F72" s="55">
        <v>80</v>
      </c>
      <c r="G72" s="55">
        <v>57</v>
      </c>
      <c r="H72" s="55">
        <v>45</v>
      </c>
    </row>
    <row r="73" spans="2:8" x14ac:dyDescent="0.3">
      <c r="B73" s="56">
        <v>71</v>
      </c>
      <c r="C73" s="58" t="s">
        <v>387</v>
      </c>
      <c r="D73" s="58" t="s">
        <v>184</v>
      </c>
      <c r="E73" s="58">
        <v>77</v>
      </c>
      <c r="F73" s="58">
        <v>57</v>
      </c>
      <c r="G73" s="58">
        <v>40</v>
      </c>
      <c r="H73" s="58">
        <v>32</v>
      </c>
    </row>
    <row r="74" spans="2:8" x14ac:dyDescent="0.3">
      <c r="B74" s="59">
        <v>72</v>
      </c>
      <c r="C74" s="60" t="s">
        <v>212</v>
      </c>
      <c r="D74" s="60" t="s">
        <v>184</v>
      </c>
      <c r="E74" s="61">
        <v>47</v>
      </c>
      <c r="F74" s="61">
        <v>33</v>
      </c>
      <c r="G74" s="61">
        <v>22</v>
      </c>
      <c r="H74" s="61">
        <v>17</v>
      </c>
    </row>
    <row r="75" spans="2:8" x14ac:dyDescent="0.3">
      <c r="B75" s="56">
        <v>73</v>
      </c>
      <c r="C75" s="57" t="s">
        <v>70</v>
      </c>
      <c r="D75" s="57" t="s">
        <v>184</v>
      </c>
      <c r="E75" s="58">
        <v>77</v>
      </c>
      <c r="F75" s="58">
        <v>57</v>
      </c>
      <c r="G75" s="58">
        <v>40</v>
      </c>
      <c r="H75" s="58">
        <v>32</v>
      </c>
    </row>
    <row r="76" spans="2:8" x14ac:dyDescent="0.3">
      <c r="B76" s="59">
        <v>74</v>
      </c>
      <c r="C76" s="60" t="s">
        <v>71</v>
      </c>
      <c r="D76" s="60" t="s">
        <v>184</v>
      </c>
      <c r="E76" s="61">
        <v>47</v>
      </c>
      <c r="F76" s="61">
        <v>33</v>
      </c>
      <c r="G76" s="61">
        <v>22</v>
      </c>
      <c r="H76" s="61">
        <v>17</v>
      </c>
    </row>
    <row r="77" spans="2:8" x14ac:dyDescent="0.3">
      <c r="B77" s="56">
        <v>75</v>
      </c>
      <c r="C77" s="57" t="s">
        <v>206</v>
      </c>
      <c r="D77" s="57" t="s">
        <v>184</v>
      </c>
      <c r="E77" s="58">
        <v>77</v>
      </c>
      <c r="F77" s="58">
        <v>57</v>
      </c>
      <c r="G77" s="58">
        <v>40</v>
      </c>
      <c r="H77" s="58">
        <v>32</v>
      </c>
    </row>
    <row r="78" spans="2:8" x14ac:dyDescent="0.3">
      <c r="B78" s="59">
        <v>76</v>
      </c>
      <c r="C78" s="61" t="s">
        <v>388</v>
      </c>
      <c r="D78" s="61" t="s">
        <v>184</v>
      </c>
      <c r="E78" s="61">
        <v>47</v>
      </c>
      <c r="F78" s="61">
        <v>33</v>
      </c>
      <c r="G78" s="61">
        <v>22</v>
      </c>
      <c r="H78" s="61">
        <v>17</v>
      </c>
    </row>
    <row r="79" spans="2:8" x14ac:dyDescent="0.3">
      <c r="B79" s="59">
        <v>77</v>
      </c>
      <c r="C79" s="61" t="s">
        <v>389</v>
      </c>
      <c r="D79" s="61" t="s">
        <v>184</v>
      </c>
      <c r="E79" s="61">
        <v>47</v>
      </c>
      <c r="F79" s="61">
        <v>33</v>
      </c>
      <c r="G79" s="61">
        <v>22</v>
      </c>
      <c r="H79" s="61">
        <v>17</v>
      </c>
    </row>
    <row r="80" spans="2:8" x14ac:dyDescent="0.3">
      <c r="B80" s="59">
        <v>78</v>
      </c>
      <c r="C80" s="61" t="s">
        <v>390</v>
      </c>
      <c r="D80" s="61" t="s">
        <v>184</v>
      </c>
      <c r="E80" s="61">
        <v>47</v>
      </c>
      <c r="F80" s="61">
        <v>33</v>
      </c>
      <c r="G80" s="61">
        <v>22</v>
      </c>
      <c r="H80" s="61">
        <v>17</v>
      </c>
    </row>
    <row r="81" spans="2:8" x14ac:dyDescent="0.3">
      <c r="B81" s="59">
        <v>79</v>
      </c>
      <c r="C81" s="61" t="s">
        <v>391</v>
      </c>
      <c r="D81" s="61" t="s">
        <v>184</v>
      </c>
      <c r="E81" s="61">
        <v>47</v>
      </c>
      <c r="F81" s="61">
        <v>33</v>
      </c>
      <c r="G81" s="61">
        <v>22</v>
      </c>
      <c r="H81" s="61">
        <v>17</v>
      </c>
    </row>
    <row r="82" spans="2:8" x14ac:dyDescent="0.3">
      <c r="B82" s="53">
        <v>80</v>
      </c>
      <c r="C82" s="55" t="s">
        <v>392</v>
      </c>
      <c r="D82" s="55" t="s">
        <v>184</v>
      </c>
      <c r="E82" s="55">
        <v>108</v>
      </c>
      <c r="F82" s="55">
        <v>80</v>
      </c>
      <c r="G82" s="55">
        <v>57</v>
      </c>
      <c r="H82" s="55">
        <v>45</v>
      </c>
    </row>
    <row r="83" spans="2:8" x14ac:dyDescent="0.3">
      <c r="B83" s="59">
        <v>81</v>
      </c>
      <c r="C83" s="61" t="s">
        <v>393</v>
      </c>
      <c r="D83" s="61" t="s">
        <v>184</v>
      </c>
      <c r="E83" s="61">
        <v>47</v>
      </c>
      <c r="F83" s="61">
        <v>33</v>
      </c>
      <c r="G83" s="61">
        <v>22</v>
      </c>
      <c r="H83" s="61">
        <v>17</v>
      </c>
    </row>
    <row r="84" spans="2:8" x14ac:dyDescent="0.3">
      <c r="B84" s="56">
        <v>82</v>
      </c>
      <c r="C84" s="57" t="s">
        <v>72</v>
      </c>
      <c r="D84" s="57" t="s">
        <v>184</v>
      </c>
      <c r="E84" s="58">
        <v>77</v>
      </c>
      <c r="F84" s="58">
        <v>57</v>
      </c>
      <c r="G84" s="58">
        <v>40</v>
      </c>
      <c r="H84" s="58">
        <v>32</v>
      </c>
    </row>
    <row r="85" spans="2:8" x14ac:dyDescent="0.3">
      <c r="B85" s="59">
        <v>83</v>
      </c>
      <c r="C85" s="61" t="s">
        <v>394</v>
      </c>
      <c r="D85" s="61" t="s">
        <v>184</v>
      </c>
      <c r="E85" s="61">
        <v>47</v>
      </c>
      <c r="F85" s="61">
        <v>33</v>
      </c>
      <c r="G85" s="61">
        <v>22</v>
      </c>
      <c r="H85" s="61">
        <v>17</v>
      </c>
    </row>
    <row r="86" spans="2:8" x14ac:dyDescent="0.3">
      <c r="B86" s="53">
        <v>84</v>
      </c>
      <c r="C86" s="55" t="s">
        <v>395</v>
      </c>
      <c r="D86" s="55" t="s">
        <v>184</v>
      </c>
      <c r="E86" s="55">
        <v>108</v>
      </c>
      <c r="F86" s="55">
        <v>80</v>
      </c>
      <c r="G86" s="55">
        <v>57</v>
      </c>
      <c r="H86" s="55">
        <v>45</v>
      </c>
    </row>
    <row r="87" spans="2:8" x14ac:dyDescent="0.3">
      <c r="B87" s="56">
        <v>85</v>
      </c>
      <c r="C87" s="57" t="s">
        <v>73</v>
      </c>
      <c r="D87" s="57" t="s">
        <v>184</v>
      </c>
      <c r="E87" s="58">
        <v>77</v>
      </c>
      <c r="F87" s="58">
        <v>57</v>
      </c>
      <c r="G87" s="58">
        <v>40</v>
      </c>
      <c r="H87" s="58">
        <v>32</v>
      </c>
    </row>
    <row r="88" spans="2:8" x14ac:dyDescent="0.3">
      <c r="B88" s="59">
        <v>86</v>
      </c>
      <c r="C88" s="61" t="s">
        <v>396</v>
      </c>
      <c r="D88" s="61" t="s">
        <v>184</v>
      </c>
      <c r="E88" s="61">
        <v>47</v>
      </c>
      <c r="F88" s="61">
        <v>33</v>
      </c>
      <c r="G88" s="61">
        <v>22</v>
      </c>
      <c r="H88" s="61">
        <v>17</v>
      </c>
    </row>
    <row r="89" spans="2:8" x14ac:dyDescent="0.3">
      <c r="B89" s="56">
        <v>87</v>
      </c>
      <c r="C89" s="58" t="s">
        <v>397</v>
      </c>
      <c r="D89" s="58" t="s">
        <v>184</v>
      </c>
      <c r="E89" s="58">
        <v>77</v>
      </c>
      <c r="F89" s="58">
        <v>57</v>
      </c>
      <c r="G89" s="58">
        <v>40</v>
      </c>
      <c r="H89" s="58">
        <v>32</v>
      </c>
    </row>
    <row r="90" spans="2:8" x14ac:dyDescent="0.3">
      <c r="B90" s="59">
        <v>88</v>
      </c>
      <c r="C90" s="61" t="s">
        <v>398</v>
      </c>
      <c r="D90" s="61" t="s">
        <v>184</v>
      </c>
      <c r="E90" s="61">
        <v>47</v>
      </c>
      <c r="F90" s="61">
        <v>33</v>
      </c>
      <c r="G90" s="61">
        <v>22</v>
      </c>
      <c r="H90" s="61">
        <v>17</v>
      </c>
    </row>
    <row r="91" spans="2:8" x14ac:dyDescent="0.3">
      <c r="B91" s="56">
        <v>89</v>
      </c>
      <c r="C91" s="58" t="s">
        <v>399</v>
      </c>
      <c r="D91" s="58" t="s">
        <v>184</v>
      </c>
      <c r="E91" s="58">
        <v>77</v>
      </c>
      <c r="F91" s="58">
        <v>57</v>
      </c>
      <c r="G91" s="58">
        <v>40</v>
      </c>
      <c r="H91" s="58">
        <v>32</v>
      </c>
    </row>
    <row r="92" spans="2:8" x14ac:dyDescent="0.3">
      <c r="B92" s="59">
        <v>90</v>
      </c>
      <c r="C92" s="60" t="s">
        <v>74</v>
      </c>
      <c r="D92" s="60" t="s">
        <v>184</v>
      </c>
      <c r="E92" s="61">
        <v>47</v>
      </c>
      <c r="F92" s="61">
        <v>33</v>
      </c>
      <c r="G92" s="61">
        <v>22</v>
      </c>
      <c r="H92" s="61">
        <v>17</v>
      </c>
    </row>
    <row r="93" spans="2:8" x14ac:dyDescent="0.3">
      <c r="B93" s="59">
        <v>91</v>
      </c>
      <c r="C93" s="60" t="s">
        <v>75</v>
      </c>
      <c r="D93" s="60" t="s">
        <v>184</v>
      </c>
      <c r="E93" s="61">
        <v>47</v>
      </c>
      <c r="F93" s="61">
        <v>33</v>
      </c>
      <c r="G93" s="61">
        <v>22</v>
      </c>
      <c r="H93" s="61">
        <v>17</v>
      </c>
    </row>
    <row r="94" spans="2:8" x14ac:dyDescent="0.3">
      <c r="B94" s="59">
        <v>92</v>
      </c>
      <c r="C94" s="60" t="s">
        <v>76</v>
      </c>
      <c r="D94" s="60" t="s">
        <v>184</v>
      </c>
      <c r="E94" s="61">
        <v>47</v>
      </c>
      <c r="F94" s="61">
        <v>33</v>
      </c>
      <c r="G94" s="61">
        <v>22</v>
      </c>
      <c r="H94" s="61">
        <v>17</v>
      </c>
    </row>
    <row r="95" spans="2:8" x14ac:dyDescent="0.3">
      <c r="B95" s="56">
        <v>93</v>
      </c>
      <c r="C95" s="57" t="s">
        <v>77</v>
      </c>
      <c r="D95" s="57" t="s">
        <v>184</v>
      </c>
      <c r="E95" s="58">
        <v>77</v>
      </c>
      <c r="F95" s="58">
        <v>57</v>
      </c>
      <c r="G95" s="58">
        <v>40</v>
      </c>
      <c r="H95" s="58">
        <v>32</v>
      </c>
    </row>
    <row r="96" spans="2:8" x14ac:dyDescent="0.3">
      <c r="B96" s="56">
        <v>94</v>
      </c>
      <c r="C96" s="57" t="s">
        <v>78</v>
      </c>
      <c r="D96" s="57" t="s">
        <v>184</v>
      </c>
      <c r="E96" s="58">
        <v>77</v>
      </c>
      <c r="F96" s="58">
        <v>57</v>
      </c>
      <c r="G96" s="58">
        <v>40</v>
      </c>
      <c r="H96" s="58">
        <v>32</v>
      </c>
    </row>
    <row r="97" spans="2:8" x14ac:dyDescent="0.3">
      <c r="B97" s="50">
        <v>95</v>
      </c>
      <c r="C97" s="51" t="s">
        <v>52</v>
      </c>
      <c r="D97" s="51" t="s">
        <v>184</v>
      </c>
      <c r="E97" s="52">
        <v>166</v>
      </c>
      <c r="F97" s="52">
        <v>132</v>
      </c>
      <c r="G97" s="52">
        <v>102</v>
      </c>
      <c r="H97" s="52">
        <v>92</v>
      </c>
    </row>
    <row r="98" spans="2:8" x14ac:dyDescent="0.3">
      <c r="B98" s="53">
        <v>96</v>
      </c>
      <c r="C98" s="55" t="s">
        <v>400</v>
      </c>
      <c r="D98" s="55" t="s">
        <v>184</v>
      </c>
      <c r="E98" s="55">
        <v>108</v>
      </c>
      <c r="F98" s="55">
        <v>80</v>
      </c>
      <c r="G98" s="55">
        <v>57</v>
      </c>
      <c r="H98" s="55">
        <v>45</v>
      </c>
    </row>
    <row r="99" spans="2:8" x14ac:dyDescent="0.3">
      <c r="B99" s="56">
        <v>97</v>
      </c>
      <c r="C99" s="58" t="s">
        <v>401</v>
      </c>
      <c r="D99" s="58" t="s">
        <v>184</v>
      </c>
      <c r="E99" s="58">
        <v>77</v>
      </c>
      <c r="F99" s="58">
        <v>57</v>
      </c>
      <c r="G99" s="58">
        <v>40</v>
      </c>
      <c r="H99" s="58">
        <v>32</v>
      </c>
    </row>
    <row r="100" spans="2:8" x14ac:dyDescent="0.3">
      <c r="B100" s="56">
        <v>98</v>
      </c>
      <c r="C100" s="57" t="s">
        <v>79</v>
      </c>
      <c r="D100" s="57" t="s">
        <v>184</v>
      </c>
      <c r="E100" s="58">
        <v>77</v>
      </c>
      <c r="F100" s="58">
        <v>57</v>
      </c>
      <c r="G100" s="58">
        <v>40</v>
      </c>
      <c r="H100" s="58">
        <v>32</v>
      </c>
    </row>
    <row r="101" spans="2:8" x14ac:dyDescent="0.3">
      <c r="B101" s="56">
        <v>99</v>
      </c>
      <c r="C101" s="57" t="s">
        <v>213</v>
      </c>
      <c r="D101" s="57" t="s">
        <v>184</v>
      </c>
      <c r="E101" s="58">
        <v>77</v>
      </c>
      <c r="F101" s="58">
        <v>57</v>
      </c>
      <c r="G101" s="58">
        <v>40</v>
      </c>
      <c r="H101" s="58">
        <v>32</v>
      </c>
    </row>
    <row r="102" spans="2:8" x14ac:dyDescent="0.3">
      <c r="B102" s="56">
        <v>100</v>
      </c>
      <c r="C102" s="58" t="s">
        <v>402</v>
      </c>
      <c r="D102" s="58" t="s">
        <v>184</v>
      </c>
      <c r="E102" s="58">
        <v>77</v>
      </c>
      <c r="F102" s="58">
        <v>57</v>
      </c>
      <c r="G102" s="58">
        <v>40</v>
      </c>
      <c r="H102" s="58">
        <v>32</v>
      </c>
    </row>
    <row r="103" spans="2:8" x14ac:dyDescent="0.3">
      <c r="B103" s="59">
        <v>101</v>
      </c>
      <c r="C103" s="61" t="s">
        <v>403</v>
      </c>
      <c r="D103" s="61" t="s">
        <v>184</v>
      </c>
      <c r="E103" s="61">
        <v>47</v>
      </c>
      <c r="F103" s="61">
        <v>33</v>
      </c>
      <c r="G103" s="61">
        <v>22</v>
      </c>
      <c r="H103" s="61">
        <v>17</v>
      </c>
    </row>
    <row r="104" spans="2:8" x14ac:dyDescent="0.3">
      <c r="B104" s="53">
        <v>102</v>
      </c>
      <c r="C104" s="54" t="s">
        <v>159</v>
      </c>
      <c r="D104" s="54" t="s">
        <v>184</v>
      </c>
      <c r="E104" s="55">
        <v>108</v>
      </c>
      <c r="F104" s="55">
        <v>80</v>
      </c>
      <c r="G104" s="55">
        <v>57</v>
      </c>
      <c r="H104" s="55">
        <v>45</v>
      </c>
    </row>
    <row r="105" spans="2:8" x14ac:dyDescent="0.3">
      <c r="B105" s="59">
        <v>103</v>
      </c>
      <c r="C105" s="60" t="s">
        <v>80</v>
      </c>
      <c r="D105" s="60" t="s">
        <v>184</v>
      </c>
      <c r="E105" s="61">
        <v>47</v>
      </c>
      <c r="F105" s="61">
        <v>33</v>
      </c>
      <c r="G105" s="61">
        <v>22</v>
      </c>
      <c r="H105" s="61">
        <v>17</v>
      </c>
    </row>
    <row r="106" spans="2:8" x14ac:dyDescent="0.3">
      <c r="B106" s="59">
        <v>104</v>
      </c>
      <c r="C106" s="60" t="s">
        <v>81</v>
      </c>
      <c r="D106" s="60" t="s">
        <v>184</v>
      </c>
      <c r="E106" s="61">
        <v>47</v>
      </c>
      <c r="F106" s="61">
        <v>33</v>
      </c>
      <c r="G106" s="61">
        <v>22</v>
      </c>
      <c r="H106" s="61">
        <v>17</v>
      </c>
    </row>
    <row r="107" spans="2:8" x14ac:dyDescent="0.3">
      <c r="B107" s="53">
        <v>105</v>
      </c>
      <c r="C107" s="54" t="s">
        <v>82</v>
      </c>
      <c r="D107" s="54" t="s">
        <v>184</v>
      </c>
      <c r="E107" s="55">
        <v>108</v>
      </c>
      <c r="F107" s="55">
        <v>80</v>
      </c>
      <c r="G107" s="55">
        <v>57</v>
      </c>
      <c r="H107" s="55">
        <v>45</v>
      </c>
    </row>
    <row r="108" spans="2:8" x14ac:dyDescent="0.3">
      <c r="B108" s="59">
        <v>106</v>
      </c>
      <c r="C108" s="61" t="s">
        <v>404</v>
      </c>
      <c r="D108" s="61" t="s">
        <v>184</v>
      </c>
      <c r="E108" s="61">
        <v>47</v>
      </c>
      <c r="F108" s="61">
        <v>33</v>
      </c>
      <c r="G108" s="61">
        <v>22</v>
      </c>
      <c r="H108" s="61">
        <v>17</v>
      </c>
    </row>
    <row r="109" spans="2:8" x14ac:dyDescent="0.3">
      <c r="B109" s="59">
        <v>107</v>
      </c>
      <c r="C109" s="61" t="s">
        <v>405</v>
      </c>
      <c r="D109" s="61" t="s">
        <v>184</v>
      </c>
      <c r="E109" s="61">
        <v>47</v>
      </c>
      <c r="F109" s="61">
        <v>33</v>
      </c>
      <c r="G109" s="61">
        <v>22</v>
      </c>
      <c r="H109" s="61">
        <v>17</v>
      </c>
    </row>
    <row r="110" spans="2:8" x14ac:dyDescent="0.3">
      <c r="B110" s="53">
        <v>108</v>
      </c>
      <c r="C110" s="54" t="s">
        <v>83</v>
      </c>
      <c r="D110" s="54" t="s">
        <v>184</v>
      </c>
      <c r="E110" s="55">
        <v>108</v>
      </c>
      <c r="F110" s="55">
        <v>80</v>
      </c>
      <c r="G110" s="55">
        <v>57</v>
      </c>
      <c r="H110" s="55">
        <v>45</v>
      </c>
    </row>
    <row r="111" spans="2:8" x14ac:dyDescent="0.3">
      <c r="B111" s="59">
        <v>109</v>
      </c>
      <c r="C111" s="61" t="s">
        <v>406</v>
      </c>
      <c r="D111" s="61" t="s">
        <v>184</v>
      </c>
      <c r="E111" s="61">
        <v>47</v>
      </c>
      <c r="F111" s="61">
        <v>33</v>
      </c>
      <c r="G111" s="61">
        <v>22</v>
      </c>
      <c r="H111" s="61">
        <v>17</v>
      </c>
    </row>
    <row r="112" spans="2:8" x14ac:dyDescent="0.3">
      <c r="B112" s="59">
        <v>110</v>
      </c>
      <c r="C112" s="61" t="s">
        <v>407</v>
      </c>
      <c r="D112" s="61" t="s">
        <v>184</v>
      </c>
      <c r="E112" s="61">
        <v>47</v>
      </c>
      <c r="F112" s="61">
        <v>33</v>
      </c>
      <c r="G112" s="61">
        <v>22</v>
      </c>
      <c r="H112" s="61">
        <v>17</v>
      </c>
    </row>
    <row r="113" spans="2:8" x14ac:dyDescent="0.3">
      <c r="B113" s="59">
        <v>111</v>
      </c>
      <c r="C113" s="60" t="s">
        <v>84</v>
      </c>
      <c r="D113" s="60" t="s">
        <v>184</v>
      </c>
      <c r="E113" s="61">
        <v>47</v>
      </c>
      <c r="F113" s="61">
        <v>33</v>
      </c>
      <c r="G113" s="61">
        <v>22</v>
      </c>
      <c r="H113" s="61">
        <v>17</v>
      </c>
    </row>
    <row r="114" spans="2:8" x14ac:dyDescent="0.3">
      <c r="B114" s="59">
        <v>112</v>
      </c>
      <c r="C114" s="60" t="s">
        <v>85</v>
      </c>
      <c r="D114" s="60" t="s">
        <v>184</v>
      </c>
      <c r="E114" s="61">
        <v>47</v>
      </c>
      <c r="F114" s="61">
        <v>33</v>
      </c>
      <c r="G114" s="61">
        <v>22</v>
      </c>
      <c r="H114" s="61">
        <v>17</v>
      </c>
    </row>
    <row r="115" spans="2:8" x14ac:dyDescent="0.3">
      <c r="B115" s="59">
        <v>113</v>
      </c>
      <c r="C115" s="61" t="s">
        <v>408</v>
      </c>
      <c r="D115" s="61" t="s">
        <v>184</v>
      </c>
      <c r="E115" s="61">
        <v>47</v>
      </c>
      <c r="F115" s="61">
        <v>33</v>
      </c>
      <c r="G115" s="61">
        <v>22</v>
      </c>
      <c r="H115" s="61">
        <v>17</v>
      </c>
    </row>
    <row r="116" spans="2:8" x14ac:dyDescent="0.3">
      <c r="B116" s="59">
        <v>114</v>
      </c>
      <c r="C116" s="61" t="s">
        <v>409</v>
      </c>
      <c r="D116" s="61" t="s">
        <v>184</v>
      </c>
      <c r="E116" s="61">
        <v>47</v>
      </c>
      <c r="F116" s="61">
        <v>33</v>
      </c>
      <c r="G116" s="61">
        <v>22</v>
      </c>
      <c r="H116" s="61">
        <v>17</v>
      </c>
    </row>
    <row r="117" spans="2:8" x14ac:dyDescent="0.3">
      <c r="B117" s="59">
        <v>115</v>
      </c>
      <c r="C117" s="61" t="s">
        <v>410</v>
      </c>
      <c r="D117" s="61" t="s">
        <v>184</v>
      </c>
      <c r="E117" s="61">
        <v>47</v>
      </c>
      <c r="F117" s="61">
        <v>33</v>
      </c>
      <c r="G117" s="61">
        <v>22</v>
      </c>
      <c r="H117" s="61">
        <v>17</v>
      </c>
    </row>
    <row r="118" spans="2:8" x14ac:dyDescent="0.3">
      <c r="B118" s="59">
        <v>116</v>
      </c>
      <c r="C118" s="61" t="s">
        <v>411</v>
      </c>
      <c r="D118" s="61" t="s">
        <v>184</v>
      </c>
      <c r="E118" s="61">
        <v>47</v>
      </c>
      <c r="F118" s="61">
        <v>33</v>
      </c>
      <c r="G118" s="61">
        <v>22</v>
      </c>
      <c r="H118" s="61">
        <v>17</v>
      </c>
    </row>
    <row r="119" spans="2:8" x14ac:dyDescent="0.3">
      <c r="B119" s="53">
        <v>117</v>
      </c>
      <c r="C119" s="54" t="s">
        <v>86</v>
      </c>
      <c r="D119" s="54" t="s">
        <v>184</v>
      </c>
      <c r="E119" s="55">
        <v>108</v>
      </c>
      <c r="F119" s="55">
        <v>80</v>
      </c>
      <c r="G119" s="55">
        <v>57</v>
      </c>
      <c r="H119" s="55">
        <v>45</v>
      </c>
    </row>
    <row r="120" spans="2:8" x14ac:dyDescent="0.3">
      <c r="B120" s="56">
        <v>118</v>
      </c>
      <c r="C120" s="58" t="s">
        <v>412</v>
      </c>
      <c r="D120" s="58" t="s">
        <v>184</v>
      </c>
      <c r="E120" s="58">
        <v>77</v>
      </c>
      <c r="F120" s="58">
        <v>57</v>
      </c>
      <c r="G120" s="58">
        <v>40</v>
      </c>
      <c r="H120" s="58">
        <v>32</v>
      </c>
    </row>
    <row r="121" spans="2:8" x14ac:dyDescent="0.3">
      <c r="B121" s="59">
        <v>119</v>
      </c>
      <c r="C121" s="60" t="s">
        <v>87</v>
      </c>
      <c r="D121" s="60" t="s">
        <v>184</v>
      </c>
      <c r="E121" s="61">
        <v>47</v>
      </c>
      <c r="F121" s="61">
        <v>33</v>
      </c>
      <c r="G121" s="61">
        <v>22</v>
      </c>
      <c r="H121" s="61">
        <v>17</v>
      </c>
    </row>
    <row r="122" spans="2:8" x14ac:dyDescent="0.3">
      <c r="B122" s="59">
        <v>120</v>
      </c>
      <c r="C122" s="60" t="s">
        <v>88</v>
      </c>
      <c r="D122" s="60" t="s">
        <v>184</v>
      </c>
      <c r="E122" s="61">
        <v>47</v>
      </c>
      <c r="F122" s="61">
        <v>33</v>
      </c>
      <c r="G122" s="61">
        <v>22</v>
      </c>
      <c r="H122" s="61">
        <v>17</v>
      </c>
    </row>
    <row r="123" spans="2:8" x14ac:dyDescent="0.3">
      <c r="B123" s="53">
        <v>121</v>
      </c>
      <c r="C123" s="54" t="s">
        <v>89</v>
      </c>
      <c r="D123" s="54" t="s">
        <v>184</v>
      </c>
      <c r="E123" s="55">
        <v>108</v>
      </c>
      <c r="F123" s="55">
        <v>80</v>
      </c>
      <c r="G123" s="55">
        <v>57</v>
      </c>
      <c r="H123" s="55">
        <v>45</v>
      </c>
    </row>
    <row r="124" spans="2:8" x14ac:dyDescent="0.3">
      <c r="B124" s="56">
        <v>122</v>
      </c>
      <c r="C124" s="57" t="s">
        <v>90</v>
      </c>
      <c r="D124" s="57" t="s">
        <v>184</v>
      </c>
      <c r="E124" s="58">
        <v>77</v>
      </c>
      <c r="F124" s="58">
        <v>57</v>
      </c>
      <c r="G124" s="58">
        <v>40</v>
      </c>
      <c r="H124" s="58">
        <v>32</v>
      </c>
    </row>
    <row r="125" spans="2:8" x14ac:dyDescent="0.3">
      <c r="B125" s="56">
        <v>123</v>
      </c>
      <c r="C125" s="58" t="s">
        <v>413</v>
      </c>
      <c r="D125" s="58" t="s">
        <v>184</v>
      </c>
      <c r="E125" s="58">
        <v>77</v>
      </c>
      <c r="F125" s="58">
        <v>57</v>
      </c>
      <c r="G125" s="58">
        <v>40</v>
      </c>
      <c r="H125" s="58">
        <v>32</v>
      </c>
    </row>
    <row r="126" spans="2:8" x14ac:dyDescent="0.3">
      <c r="B126" s="59">
        <v>124</v>
      </c>
      <c r="C126" s="60" t="s">
        <v>200</v>
      </c>
      <c r="D126" s="60" t="s">
        <v>184</v>
      </c>
      <c r="E126" s="61">
        <v>47</v>
      </c>
      <c r="F126" s="61">
        <v>33</v>
      </c>
      <c r="G126" s="61">
        <v>22</v>
      </c>
      <c r="H126" s="61">
        <v>17</v>
      </c>
    </row>
    <row r="127" spans="2:8" x14ac:dyDescent="0.3">
      <c r="B127" s="56">
        <v>125</v>
      </c>
      <c r="C127" s="58" t="s">
        <v>414</v>
      </c>
      <c r="D127" s="58" t="s">
        <v>184</v>
      </c>
      <c r="E127" s="58">
        <v>77</v>
      </c>
      <c r="F127" s="58">
        <v>57</v>
      </c>
      <c r="G127" s="58">
        <v>40</v>
      </c>
      <c r="H127" s="58">
        <v>32</v>
      </c>
    </row>
    <row r="128" spans="2:8" x14ac:dyDescent="0.3">
      <c r="B128" s="59">
        <v>126</v>
      </c>
      <c r="C128" s="61" t="s">
        <v>415</v>
      </c>
      <c r="D128" s="61" t="s">
        <v>184</v>
      </c>
      <c r="E128" s="61">
        <v>47</v>
      </c>
      <c r="F128" s="61">
        <v>33</v>
      </c>
      <c r="G128" s="61">
        <v>22</v>
      </c>
      <c r="H128" s="61">
        <v>17</v>
      </c>
    </row>
    <row r="129" spans="2:8" x14ac:dyDescent="0.3">
      <c r="B129" s="59">
        <v>127</v>
      </c>
      <c r="C129" s="60" t="s">
        <v>91</v>
      </c>
      <c r="D129" s="60" t="s">
        <v>184</v>
      </c>
      <c r="E129" s="61">
        <v>47</v>
      </c>
      <c r="F129" s="61">
        <v>33</v>
      </c>
      <c r="G129" s="61">
        <v>22</v>
      </c>
      <c r="H129" s="61">
        <v>17</v>
      </c>
    </row>
    <row r="130" spans="2:8" x14ac:dyDescent="0.3">
      <c r="B130" s="59">
        <v>128</v>
      </c>
      <c r="C130" s="60" t="s">
        <v>92</v>
      </c>
      <c r="D130" s="60" t="s">
        <v>184</v>
      </c>
      <c r="E130" s="61">
        <v>47</v>
      </c>
      <c r="F130" s="61">
        <v>33</v>
      </c>
      <c r="G130" s="61">
        <v>22</v>
      </c>
      <c r="H130" s="61">
        <v>17</v>
      </c>
    </row>
    <row r="131" spans="2:8" x14ac:dyDescent="0.3">
      <c r="B131" s="59">
        <v>129</v>
      </c>
      <c r="C131" s="61" t="s">
        <v>416</v>
      </c>
      <c r="D131" s="61" t="s">
        <v>184</v>
      </c>
      <c r="E131" s="61">
        <v>47</v>
      </c>
      <c r="F131" s="61">
        <v>33</v>
      </c>
      <c r="G131" s="61">
        <v>22</v>
      </c>
      <c r="H131" s="61">
        <v>17</v>
      </c>
    </row>
    <row r="132" spans="2:8" x14ac:dyDescent="0.3">
      <c r="B132" s="53">
        <v>130</v>
      </c>
      <c r="C132" s="55" t="s">
        <v>417</v>
      </c>
      <c r="D132" s="55" t="s">
        <v>184</v>
      </c>
      <c r="E132" s="55">
        <v>108</v>
      </c>
      <c r="F132" s="55">
        <v>80</v>
      </c>
      <c r="G132" s="55">
        <v>57</v>
      </c>
      <c r="H132" s="55">
        <v>45</v>
      </c>
    </row>
    <row r="133" spans="2:8" x14ac:dyDescent="0.3">
      <c r="B133" s="59">
        <v>131</v>
      </c>
      <c r="C133" s="61" t="s">
        <v>418</v>
      </c>
      <c r="D133" s="61" t="s">
        <v>184</v>
      </c>
      <c r="E133" s="61">
        <v>47</v>
      </c>
      <c r="F133" s="61">
        <v>33</v>
      </c>
      <c r="G133" s="61">
        <v>22</v>
      </c>
      <c r="H133" s="61">
        <v>17</v>
      </c>
    </row>
    <row r="134" spans="2:8" x14ac:dyDescent="0.3">
      <c r="B134" s="59">
        <v>132</v>
      </c>
      <c r="C134" s="60" t="s">
        <v>93</v>
      </c>
      <c r="D134" s="60" t="s">
        <v>184</v>
      </c>
      <c r="E134" s="61">
        <v>47</v>
      </c>
      <c r="F134" s="61">
        <v>33</v>
      </c>
      <c r="G134" s="61">
        <v>22</v>
      </c>
      <c r="H134" s="61">
        <v>17</v>
      </c>
    </row>
    <row r="135" spans="2:8" x14ac:dyDescent="0.3">
      <c r="B135" s="59">
        <v>133</v>
      </c>
      <c r="C135" s="61" t="s">
        <v>419</v>
      </c>
      <c r="D135" s="61" t="s">
        <v>184</v>
      </c>
      <c r="E135" s="61">
        <v>47</v>
      </c>
      <c r="F135" s="61">
        <v>33</v>
      </c>
      <c r="G135" s="61">
        <v>22</v>
      </c>
      <c r="H135" s="61">
        <v>17</v>
      </c>
    </row>
    <row r="136" spans="2:8" x14ac:dyDescent="0.3">
      <c r="B136" s="56">
        <v>134</v>
      </c>
      <c r="C136" s="57" t="s">
        <v>158</v>
      </c>
      <c r="D136" s="57" t="s">
        <v>184</v>
      </c>
      <c r="E136" s="58">
        <v>77</v>
      </c>
      <c r="F136" s="58">
        <v>57</v>
      </c>
      <c r="G136" s="58">
        <v>40</v>
      </c>
      <c r="H136" s="58">
        <v>32</v>
      </c>
    </row>
    <row r="137" spans="2:8" x14ac:dyDescent="0.3">
      <c r="B137" s="56">
        <v>135</v>
      </c>
      <c r="C137" s="57" t="s">
        <v>94</v>
      </c>
      <c r="D137" s="57" t="s">
        <v>184</v>
      </c>
      <c r="E137" s="58">
        <v>77</v>
      </c>
      <c r="F137" s="58">
        <v>57</v>
      </c>
      <c r="G137" s="58">
        <v>40</v>
      </c>
      <c r="H137" s="58">
        <v>32</v>
      </c>
    </row>
    <row r="138" spans="2:8" x14ac:dyDescent="0.3">
      <c r="B138" s="56">
        <v>136</v>
      </c>
      <c r="C138" s="58" t="s">
        <v>420</v>
      </c>
      <c r="D138" s="58" t="s">
        <v>184</v>
      </c>
      <c r="E138" s="58">
        <v>77</v>
      </c>
      <c r="F138" s="58">
        <v>57</v>
      </c>
      <c r="G138" s="58">
        <v>40</v>
      </c>
      <c r="H138" s="58">
        <v>32</v>
      </c>
    </row>
    <row r="139" spans="2:8" x14ac:dyDescent="0.3">
      <c r="B139" s="56">
        <v>137</v>
      </c>
      <c r="C139" s="57" t="s">
        <v>95</v>
      </c>
      <c r="D139" s="57" t="s">
        <v>184</v>
      </c>
      <c r="E139" s="58">
        <v>77</v>
      </c>
      <c r="F139" s="58">
        <v>57</v>
      </c>
      <c r="G139" s="58">
        <v>40</v>
      </c>
      <c r="H139" s="58">
        <v>32</v>
      </c>
    </row>
    <row r="140" spans="2:8" x14ac:dyDescent="0.3">
      <c r="B140" s="53">
        <v>138</v>
      </c>
      <c r="C140" s="54" t="s">
        <v>135</v>
      </c>
      <c r="D140" s="54" t="s">
        <v>184</v>
      </c>
      <c r="E140" s="55">
        <v>108</v>
      </c>
      <c r="F140" s="55">
        <v>80</v>
      </c>
      <c r="G140" s="55">
        <v>57</v>
      </c>
      <c r="H140" s="55">
        <v>45</v>
      </c>
    </row>
    <row r="141" spans="2:8" x14ac:dyDescent="0.3">
      <c r="B141" s="59">
        <v>139</v>
      </c>
      <c r="C141" s="60" t="s">
        <v>96</v>
      </c>
      <c r="D141" s="60" t="s">
        <v>184</v>
      </c>
      <c r="E141" s="61">
        <v>47</v>
      </c>
      <c r="F141" s="61">
        <v>33</v>
      </c>
      <c r="G141" s="61">
        <v>22</v>
      </c>
      <c r="H141" s="61">
        <v>17</v>
      </c>
    </row>
    <row r="142" spans="2:8" x14ac:dyDescent="0.3">
      <c r="B142" s="56">
        <v>140</v>
      </c>
      <c r="C142" s="57" t="s">
        <v>168</v>
      </c>
      <c r="D142" s="57" t="s">
        <v>184</v>
      </c>
      <c r="E142" s="58">
        <v>77</v>
      </c>
      <c r="F142" s="58">
        <v>57</v>
      </c>
      <c r="G142" s="58">
        <v>40</v>
      </c>
      <c r="H142" s="58">
        <v>32</v>
      </c>
    </row>
    <row r="143" spans="2:8" x14ac:dyDescent="0.3">
      <c r="B143" s="59">
        <v>141</v>
      </c>
      <c r="C143" s="61" t="s">
        <v>421</v>
      </c>
      <c r="D143" s="61" t="s">
        <v>184</v>
      </c>
      <c r="E143" s="61">
        <v>47</v>
      </c>
      <c r="F143" s="61">
        <v>33</v>
      </c>
      <c r="G143" s="61">
        <v>22</v>
      </c>
      <c r="H143" s="61">
        <v>17</v>
      </c>
    </row>
    <row r="144" spans="2:8" x14ac:dyDescent="0.3">
      <c r="B144" s="53">
        <v>142</v>
      </c>
      <c r="C144" s="55" t="s">
        <v>422</v>
      </c>
      <c r="D144" s="55" t="s">
        <v>184</v>
      </c>
      <c r="E144" s="55">
        <v>108</v>
      </c>
      <c r="F144" s="55">
        <v>80</v>
      </c>
      <c r="G144" s="55">
        <v>57</v>
      </c>
      <c r="H144" s="55">
        <v>45</v>
      </c>
    </row>
    <row r="145" spans="2:8" x14ac:dyDescent="0.3">
      <c r="B145" s="53">
        <v>143</v>
      </c>
      <c r="C145" s="55" t="s">
        <v>423</v>
      </c>
      <c r="D145" s="55" t="s">
        <v>184</v>
      </c>
      <c r="E145" s="55">
        <v>108</v>
      </c>
      <c r="F145" s="55">
        <v>80</v>
      </c>
      <c r="G145" s="55">
        <v>57</v>
      </c>
      <c r="H145" s="55">
        <v>45</v>
      </c>
    </row>
    <row r="146" spans="2:8" x14ac:dyDescent="0.3">
      <c r="B146" s="53">
        <v>144</v>
      </c>
      <c r="C146" s="55" t="s">
        <v>424</v>
      </c>
      <c r="D146" s="55" t="s">
        <v>184</v>
      </c>
      <c r="E146" s="55">
        <v>108</v>
      </c>
      <c r="F146" s="55">
        <v>80</v>
      </c>
      <c r="G146" s="55">
        <v>57</v>
      </c>
      <c r="H146" s="55">
        <v>45</v>
      </c>
    </row>
    <row r="147" spans="2:8" x14ac:dyDescent="0.3">
      <c r="B147" s="59">
        <v>145</v>
      </c>
      <c r="C147" s="61" t="s">
        <v>425</v>
      </c>
      <c r="D147" s="61" t="s">
        <v>184</v>
      </c>
      <c r="E147" s="61">
        <v>47</v>
      </c>
      <c r="F147" s="61">
        <v>33</v>
      </c>
      <c r="G147" s="61">
        <v>22</v>
      </c>
      <c r="H147" s="61">
        <v>17</v>
      </c>
    </row>
    <row r="148" spans="2:8" x14ac:dyDescent="0.3">
      <c r="B148" s="53">
        <v>146</v>
      </c>
      <c r="C148" s="55" t="s">
        <v>426</v>
      </c>
      <c r="D148" s="55" t="s">
        <v>184</v>
      </c>
      <c r="E148" s="55">
        <v>108</v>
      </c>
      <c r="F148" s="55">
        <v>80</v>
      </c>
      <c r="G148" s="55">
        <v>57</v>
      </c>
      <c r="H148" s="55">
        <v>45</v>
      </c>
    </row>
    <row r="149" spans="2:8" x14ac:dyDescent="0.3">
      <c r="B149" s="56">
        <v>147</v>
      </c>
      <c r="C149" s="58" t="s">
        <v>427</v>
      </c>
      <c r="D149" s="58" t="s">
        <v>184</v>
      </c>
      <c r="E149" s="58">
        <v>77</v>
      </c>
      <c r="F149" s="58">
        <v>57</v>
      </c>
      <c r="G149" s="58">
        <v>40</v>
      </c>
      <c r="H149" s="58">
        <v>32</v>
      </c>
    </row>
    <row r="150" spans="2:8" x14ac:dyDescent="0.3">
      <c r="B150" s="53">
        <v>148</v>
      </c>
      <c r="C150" s="54" t="s">
        <v>97</v>
      </c>
      <c r="D150" s="54" t="s">
        <v>184</v>
      </c>
      <c r="E150" s="55">
        <v>108</v>
      </c>
      <c r="F150" s="55">
        <v>80</v>
      </c>
      <c r="G150" s="55">
        <v>57</v>
      </c>
      <c r="H150" s="55">
        <v>45</v>
      </c>
    </row>
    <row r="151" spans="2:8" x14ac:dyDescent="0.3">
      <c r="B151" s="53">
        <v>149</v>
      </c>
      <c r="C151" s="55" t="s">
        <v>428</v>
      </c>
      <c r="D151" s="55" t="s">
        <v>184</v>
      </c>
      <c r="E151" s="55">
        <v>108</v>
      </c>
      <c r="F151" s="55">
        <v>80</v>
      </c>
      <c r="G151" s="55">
        <v>57</v>
      </c>
      <c r="H151" s="55">
        <v>45</v>
      </c>
    </row>
    <row r="152" spans="2:8" x14ac:dyDescent="0.3">
      <c r="B152" s="59">
        <v>150</v>
      </c>
      <c r="C152" s="61" t="s">
        <v>429</v>
      </c>
      <c r="D152" s="61" t="s">
        <v>184</v>
      </c>
      <c r="E152" s="61">
        <v>47</v>
      </c>
      <c r="F152" s="61">
        <v>33</v>
      </c>
      <c r="G152" s="61">
        <v>22</v>
      </c>
      <c r="H152" s="61">
        <v>17</v>
      </c>
    </row>
    <row r="153" spans="2:8" x14ac:dyDescent="0.3">
      <c r="B153" s="59">
        <v>151</v>
      </c>
      <c r="C153" s="61" t="s">
        <v>430</v>
      </c>
      <c r="D153" s="61" t="s">
        <v>184</v>
      </c>
      <c r="E153" s="61">
        <v>47</v>
      </c>
      <c r="F153" s="61">
        <v>33</v>
      </c>
      <c r="G153" s="61">
        <v>22</v>
      </c>
      <c r="H153" s="61">
        <v>17</v>
      </c>
    </row>
    <row r="154" spans="2:8" x14ac:dyDescent="0.3">
      <c r="B154" s="59">
        <v>152</v>
      </c>
      <c r="C154" s="61" t="s">
        <v>431</v>
      </c>
      <c r="D154" s="61" t="s">
        <v>184</v>
      </c>
      <c r="E154" s="61">
        <v>47</v>
      </c>
      <c r="F154" s="61">
        <v>33</v>
      </c>
      <c r="G154" s="61">
        <v>22</v>
      </c>
      <c r="H154" s="61">
        <v>17</v>
      </c>
    </row>
    <row r="155" spans="2:8" x14ac:dyDescent="0.3">
      <c r="B155" s="56">
        <v>153</v>
      </c>
      <c r="C155" s="57" t="s">
        <v>98</v>
      </c>
      <c r="D155" s="57" t="s">
        <v>184</v>
      </c>
      <c r="E155" s="58">
        <v>77</v>
      </c>
      <c r="F155" s="58">
        <v>57</v>
      </c>
      <c r="G155" s="58">
        <v>40</v>
      </c>
      <c r="H155" s="58">
        <v>32</v>
      </c>
    </row>
    <row r="156" spans="2:8" x14ac:dyDescent="0.3">
      <c r="B156" s="59">
        <v>154</v>
      </c>
      <c r="C156" s="61" t="s">
        <v>432</v>
      </c>
      <c r="D156" s="61" t="s">
        <v>184</v>
      </c>
      <c r="E156" s="61">
        <v>47</v>
      </c>
      <c r="F156" s="61">
        <v>33</v>
      </c>
      <c r="G156" s="61">
        <v>22</v>
      </c>
      <c r="H156" s="61">
        <v>17</v>
      </c>
    </row>
    <row r="157" spans="2:8" x14ac:dyDescent="0.3">
      <c r="B157" s="59">
        <v>155</v>
      </c>
      <c r="C157" s="60" t="s">
        <v>205</v>
      </c>
      <c r="D157" s="60" t="s">
        <v>184</v>
      </c>
      <c r="E157" s="61">
        <v>47</v>
      </c>
      <c r="F157" s="61">
        <v>33</v>
      </c>
      <c r="G157" s="61">
        <v>22</v>
      </c>
      <c r="H157" s="61">
        <v>17</v>
      </c>
    </row>
    <row r="158" spans="2:8" x14ac:dyDescent="0.3">
      <c r="B158" s="59">
        <v>156</v>
      </c>
      <c r="C158" s="61" t="s">
        <v>433</v>
      </c>
      <c r="D158" s="61" t="s">
        <v>184</v>
      </c>
      <c r="E158" s="61">
        <v>47</v>
      </c>
      <c r="F158" s="61">
        <v>33</v>
      </c>
      <c r="G158" s="61">
        <v>22</v>
      </c>
      <c r="H158" s="61">
        <v>17</v>
      </c>
    </row>
    <row r="159" spans="2:8" x14ac:dyDescent="0.3">
      <c r="B159" s="56">
        <v>157</v>
      </c>
      <c r="C159" s="58" t="s">
        <v>434</v>
      </c>
      <c r="D159" s="58" t="s">
        <v>184</v>
      </c>
      <c r="E159" s="58">
        <v>77</v>
      </c>
      <c r="F159" s="58">
        <v>57</v>
      </c>
      <c r="G159" s="58">
        <v>40</v>
      </c>
      <c r="H159" s="58">
        <v>32</v>
      </c>
    </row>
    <row r="160" spans="2:8" x14ac:dyDescent="0.3">
      <c r="B160" s="56">
        <v>158</v>
      </c>
      <c r="C160" s="58" t="s">
        <v>435</v>
      </c>
      <c r="D160" s="58" t="s">
        <v>184</v>
      </c>
      <c r="E160" s="58">
        <v>77</v>
      </c>
      <c r="F160" s="58">
        <v>57</v>
      </c>
      <c r="G160" s="58">
        <v>40</v>
      </c>
      <c r="H160" s="58">
        <v>32</v>
      </c>
    </row>
    <row r="161" spans="2:8" x14ac:dyDescent="0.3">
      <c r="B161" s="59">
        <v>159</v>
      </c>
      <c r="C161" s="60" t="s">
        <v>99</v>
      </c>
      <c r="D161" s="60" t="s">
        <v>184</v>
      </c>
      <c r="E161" s="61">
        <v>47</v>
      </c>
      <c r="F161" s="61">
        <v>33</v>
      </c>
      <c r="G161" s="61">
        <v>22</v>
      </c>
      <c r="H161" s="61">
        <v>17</v>
      </c>
    </row>
    <row r="162" spans="2:8" x14ac:dyDescent="0.3">
      <c r="B162" s="59">
        <v>160</v>
      </c>
      <c r="C162" s="60" t="s">
        <v>100</v>
      </c>
      <c r="D162" s="60" t="s">
        <v>184</v>
      </c>
      <c r="E162" s="61">
        <v>47</v>
      </c>
      <c r="F162" s="61">
        <v>33</v>
      </c>
      <c r="G162" s="61">
        <v>22</v>
      </c>
      <c r="H162" s="61">
        <v>17</v>
      </c>
    </row>
    <row r="163" spans="2:8" x14ac:dyDescent="0.3">
      <c r="B163" s="59">
        <v>161</v>
      </c>
      <c r="C163" s="61" t="s">
        <v>436</v>
      </c>
      <c r="D163" s="61" t="s">
        <v>184</v>
      </c>
      <c r="E163" s="61">
        <v>47</v>
      </c>
      <c r="F163" s="61">
        <v>33</v>
      </c>
      <c r="G163" s="61">
        <v>22</v>
      </c>
      <c r="H163" s="61">
        <v>17</v>
      </c>
    </row>
    <row r="164" spans="2:8" x14ac:dyDescent="0.3">
      <c r="B164" s="53">
        <v>162</v>
      </c>
      <c r="C164" s="54" t="s">
        <v>101</v>
      </c>
      <c r="D164" s="54" t="s">
        <v>184</v>
      </c>
      <c r="E164" s="55">
        <v>108</v>
      </c>
      <c r="F164" s="55">
        <v>80</v>
      </c>
      <c r="G164" s="55">
        <v>57</v>
      </c>
      <c r="H164" s="55">
        <v>45</v>
      </c>
    </row>
    <row r="165" spans="2:8" x14ac:dyDescent="0.3">
      <c r="B165" s="59">
        <v>163</v>
      </c>
      <c r="C165" s="61" t="s">
        <v>437</v>
      </c>
      <c r="D165" s="61" t="s">
        <v>184</v>
      </c>
      <c r="E165" s="61">
        <v>47</v>
      </c>
      <c r="F165" s="61">
        <v>33</v>
      </c>
      <c r="G165" s="61">
        <v>22</v>
      </c>
      <c r="H165" s="61">
        <v>17</v>
      </c>
    </row>
    <row r="166" spans="2:8" x14ac:dyDescent="0.3">
      <c r="B166" s="59">
        <v>164</v>
      </c>
      <c r="C166" s="61" t="s">
        <v>438</v>
      </c>
      <c r="D166" s="61" t="s">
        <v>184</v>
      </c>
      <c r="E166" s="61">
        <v>47</v>
      </c>
      <c r="F166" s="61">
        <v>33</v>
      </c>
      <c r="G166" s="61">
        <v>22</v>
      </c>
      <c r="H166" s="61">
        <v>17</v>
      </c>
    </row>
    <row r="167" spans="2:8" x14ac:dyDescent="0.3">
      <c r="B167" s="59">
        <v>165</v>
      </c>
      <c r="C167" s="61" t="s">
        <v>439</v>
      </c>
      <c r="D167" s="61" t="s">
        <v>184</v>
      </c>
      <c r="E167" s="61">
        <v>47</v>
      </c>
      <c r="F167" s="61">
        <v>33</v>
      </c>
      <c r="G167" s="61">
        <v>22</v>
      </c>
      <c r="H167" s="61">
        <v>17</v>
      </c>
    </row>
    <row r="168" spans="2:8" x14ac:dyDescent="0.3">
      <c r="B168" s="56">
        <v>166</v>
      </c>
      <c r="C168" s="58" t="s">
        <v>440</v>
      </c>
      <c r="D168" s="58" t="s">
        <v>184</v>
      </c>
      <c r="E168" s="58">
        <v>77</v>
      </c>
      <c r="F168" s="58">
        <v>57</v>
      </c>
      <c r="G168" s="58">
        <v>40</v>
      </c>
      <c r="H168" s="58">
        <v>32</v>
      </c>
    </row>
    <row r="169" spans="2:8" x14ac:dyDescent="0.3">
      <c r="B169" s="59">
        <v>167</v>
      </c>
      <c r="C169" s="60" t="s">
        <v>102</v>
      </c>
      <c r="D169" s="60" t="s">
        <v>184</v>
      </c>
      <c r="E169" s="61">
        <v>47</v>
      </c>
      <c r="F169" s="61">
        <v>33</v>
      </c>
      <c r="G169" s="61">
        <v>22</v>
      </c>
      <c r="H169" s="61">
        <v>17</v>
      </c>
    </row>
    <row r="170" spans="2:8" x14ac:dyDescent="0.3">
      <c r="B170" s="59">
        <v>168</v>
      </c>
      <c r="C170" s="60" t="s">
        <v>103</v>
      </c>
      <c r="D170" s="60" t="s">
        <v>184</v>
      </c>
      <c r="E170" s="61">
        <v>47</v>
      </c>
      <c r="F170" s="61">
        <v>33</v>
      </c>
      <c r="G170" s="61">
        <v>22</v>
      </c>
      <c r="H170" s="61">
        <v>17</v>
      </c>
    </row>
    <row r="171" spans="2:8" x14ac:dyDescent="0.3">
      <c r="B171" s="59">
        <v>169</v>
      </c>
      <c r="C171" s="61" t="s">
        <v>441</v>
      </c>
      <c r="D171" s="61" t="s">
        <v>184</v>
      </c>
      <c r="E171" s="61">
        <v>47</v>
      </c>
      <c r="F171" s="61">
        <v>33</v>
      </c>
      <c r="G171" s="61">
        <v>22</v>
      </c>
      <c r="H171" s="61">
        <v>17</v>
      </c>
    </row>
    <row r="172" spans="2:8" x14ac:dyDescent="0.3">
      <c r="B172" s="59">
        <v>170</v>
      </c>
      <c r="C172" s="61" t="s">
        <v>442</v>
      </c>
      <c r="D172" s="61" t="s">
        <v>184</v>
      </c>
      <c r="E172" s="61">
        <v>47</v>
      </c>
      <c r="F172" s="61">
        <v>33</v>
      </c>
      <c r="G172" s="61">
        <v>22</v>
      </c>
      <c r="H172" s="61">
        <v>17</v>
      </c>
    </row>
    <row r="173" spans="2:8" x14ac:dyDescent="0.3">
      <c r="B173" s="53">
        <v>171</v>
      </c>
      <c r="C173" s="54" t="s">
        <v>167</v>
      </c>
      <c r="D173" s="54" t="s">
        <v>184</v>
      </c>
      <c r="E173" s="55">
        <v>108</v>
      </c>
      <c r="F173" s="55">
        <v>80</v>
      </c>
      <c r="G173" s="55">
        <v>57</v>
      </c>
      <c r="H173" s="55">
        <v>45</v>
      </c>
    </row>
    <row r="174" spans="2:8" x14ac:dyDescent="0.3">
      <c r="B174" s="53">
        <v>172</v>
      </c>
      <c r="C174" s="54" t="s">
        <v>104</v>
      </c>
      <c r="D174" s="54" t="s">
        <v>184</v>
      </c>
      <c r="E174" s="55">
        <v>108</v>
      </c>
      <c r="F174" s="55">
        <v>80</v>
      </c>
      <c r="G174" s="55">
        <v>57</v>
      </c>
      <c r="H174" s="55">
        <v>45</v>
      </c>
    </row>
    <row r="175" spans="2:8" x14ac:dyDescent="0.3">
      <c r="B175" s="59">
        <v>173</v>
      </c>
      <c r="C175" s="60" t="s">
        <v>105</v>
      </c>
      <c r="D175" s="60" t="s">
        <v>184</v>
      </c>
      <c r="E175" s="61">
        <v>47</v>
      </c>
      <c r="F175" s="61">
        <v>33</v>
      </c>
      <c r="G175" s="61">
        <v>22</v>
      </c>
      <c r="H175" s="61">
        <v>17</v>
      </c>
    </row>
    <row r="176" spans="2:8" x14ac:dyDescent="0.3">
      <c r="B176" s="56">
        <v>174</v>
      </c>
      <c r="C176" s="58" t="s">
        <v>443</v>
      </c>
      <c r="D176" s="58" t="s">
        <v>184</v>
      </c>
      <c r="E176" s="58">
        <v>77</v>
      </c>
      <c r="F176" s="58">
        <v>57</v>
      </c>
      <c r="G176" s="58">
        <v>40</v>
      </c>
      <c r="H176" s="58">
        <v>32</v>
      </c>
    </row>
    <row r="177" spans="2:8" x14ac:dyDescent="0.3">
      <c r="B177" s="53">
        <v>175</v>
      </c>
      <c r="C177" s="54" t="s">
        <v>106</v>
      </c>
      <c r="D177" s="54" t="s">
        <v>184</v>
      </c>
      <c r="E177" s="55">
        <v>108</v>
      </c>
      <c r="F177" s="55">
        <v>80</v>
      </c>
      <c r="G177" s="55">
        <v>57</v>
      </c>
      <c r="H177" s="55">
        <v>45</v>
      </c>
    </row>
    <row r="178" spans="2:8" x14ac:dyDescent="0.3">
      <c r="B178" s="59">
        <v>176</v>
      </c>
      <c r="C178" s="60" t="s">
        <v>107</v>
      </c>
      <c r="D178" s="60" t="s">
        <v>184</v>
      </c>
      <c r="E178" s="61">
        <v>47</v>
      </c>
      <c r="F178" s="61">
        <v>33</v>
      </c>
      <c r="G178" s="61">
        <v>22</v>
      </c>
      <c r="H178" s="61">
        <v>17</v>
      </c>
    </row>
    <row r="179" spans="2:8" x14ac:dyDescent="0.3">
      <c r="B179" s="59">
        <v>177</v>
      </c>
      <c r="C179" s="60" t="s">
        <v>108</v>
      </c>
      <c r="D179" s="60" t="s">
        <v>184</v>
      </c>
      <c r="E179" s="61">
        <v>47</v>
      </c>
      <c r="F179" s="61">
        <v>33</v>
      </c>
      <c r="G179" s="61">
        <v>22</v>
      </c>
      <c r="H179" s="61">
        <v>17</v>
      </c>
    </row>
    <row r="180" spans="2:8" x14ac:dyDescent="0.3">
      <c r="B180" s="53">
        <v>178</v>
      </c>
      <c r="C180" s="55" t="s">
        <v>444</v>
      </c>
      <c r="D180" s="55" t="s">
        <v>184</v>
      </c>
      <c r="E180" s="55">
        <v>108</v>
      </c>
      <c r="F180" s="55">
        <v>80</v>
      </c>
      <c r="G180" s="55">
        <v>57</v>
      </c>
      <c r="H180" s="55">
        <v>45</v>
      </c>
    </row>
    <row r="181" spans="2:8" x14ac:dyDescent="0.3">
      <c r="B181" s="53">
        <v>179</v>
      </c>
      <c r="C181" s="55" t="s">
        <v>445</v>
      </c>
      <c r="D181" s="55" t="s">
        <v>184</v>
      </c>
      <c r="E181" s="55">
        <v>108</v>
      </c>
      <c r="F181" s="55">
        <v>80</v>
      </c>
      <c r="G181" s="55">
        <v>57</v>
      </c>
      <c r="H181" s="55">
        <v>45</v>
      </c>
    </row>
  </sheetData>
  <sheetProtection password="E359"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L97"/>
  <sheetViews>
    <sheetView showGridLines="0" zoomScale="70" zoomScaleNormal="70" zoomScaleSheetLayoutView="85" workbookViewId="0">
      <selection activeCell="D9" sqref="D9:F9"/>
    </sheetView>
  </sheetViews>
  <sheetFormatPr defaultColWidth="9.109375" defaultRowHeight="18" x14ac:dyDescent="0.35"/>
  <cols>
    <col min="1" max="1" width="1.6640625" style="5" customWidth="1"/>
    <col min="2" max="2" width="10" style="5" customWidth="1"/>
    <col min="3" max="3" width="52.6640625" style="122" customWidth="1"/>
    <col min="4" max="4" width="44" style="5" customWidth="1"/>
    <col min="5" max="5" width="23.88671875" style="5" customWidth="1"/>
    <col min="6" max="6" width="22.33203125" style="5" customWidth="1"/>
    <col min="7" max="12" width="20.6640625" style="5" customWidth="1"/>
    <col min="13" max="13" width="1.6640625" style="5" customWidth="1"/>
    <col min="14" max="16384" width="9.109375" style="5"/>
  </cols>
  <sheetData>
    <row r="1" spans="2:12" ht="9.9" customHeight="1" x14ac:dyDescent="0.35">
      <c r="G1" s="6"/>
      <c r="H1" s="6"/>
      <c r="I1" s="6"/>
      <c r="J1" s="6"/>
      <c r="K1" s="6"/>
      <c r="L1" s="6"/>
    </row>
    <row r="2" spans="2:12" s="7" customFormat="1" x14ac:dyDescent="0.35">
      <c r="B2" s="87"/>
      <c r="C2" s="87"/>
      <c r="G2" s="6"/>
      <c r="H2" s="6"/>
      <c r="I2" s="6"/>
      <c r="J2" s="6"/>
      <c r="K2" s="6"/>
      <c r="L2" s="6"/>
    </row>
    <row r="3" spans="2:12" s="7" customFormat="1" x14ac:dyDescent="0.35">
      <c r="B3" s="87"/>
      <c r="C3" s="87"/>
      <c r="D3" s="166" t="s">
        <v>133</v>
      </c>
      <c r="E3" s="88"/>
      <c r="G3" s="6"/>
      <c r="H3" s="6"/>
      <c r="I3" s="6"/>
      <c r="J3" s="6"/>
      <c r="K3" s="6"/>
      <c r="L3" s="6"/>
    </row>
    <row r="4" spans="2:12" s="7" customFormat="1" ht="20.100000000000001" customHeight="1" x14ac:dyDescent="0.35">
      <c r="B4" s="87"/>
      <c r="D4" s="166" t="s">
        <v>207</v>
      </c>
      <c r="E4" s="89"/>
      <c r="F4" s="89"/>
      <c r="G4" s="89"/>
      <c r="H4" s="89"/>
      <c r="I4" s="89"/>
      <c r="J4" s="89"/>
      <c r="K4" s="89"/>
      <c r="L4" s="89"/>
    </row>
    <row r="5" spans="2:12" s="7" customFormat="1" ht="20.100000000000001" customHeight="1" x14ac:dyDescent="0.35">
      <c r="B5" s="87"/>
      <c r="D5" s="89"/>
      <c r="E5" s="89"/>
      <c r="F5" s="89"/>
      <c r="G5" s="89"/>
      <c r="H5" s="89"/>
      <c r="I5" s="89"/>
      <c r="J5" s="89"/>
      <c r="K5" s="89"/>
      <c r="L5" s="89"/>
    </row>
    <row r="6" spans="2:12" s="7" customFormat="1" ht="9.9" customHeight="1" x14ac:dyDescent="0.35">
      <c r="B6" s="90"/>
      <c r="C6" s="90"/>
    </row>
    <row r="7" spans="2:12" s="7" customFormat="1" ht="50.1" customHeight="1" x14ac:dyDescent="0.35">
      <c r="B7" s="209" t="s">
        <v>301</v>
      </c>
      <c r="C7" s="209"/>
      <c r="D7" s="209"/>
      <c r="E7" s="209"/>
      <c r="F7" s="209"/>
      <c r="G7" s="209"/>
      <c r="H7" s="209"/>
      <c r="I7" s="209"/>
      <c r="J7" s="209"/>
      <c r="K7" s="209"/>
      <c r="L7" s="209"/>
    </row>
    <row r="8" spans="2:12" s="7" customFormat="1" ht="20.100000000000001" customHeight="1" x14ac:dyDescent="0.35">
      <c r="B8" s="90"/>
      <c r="C8" s="90"/>
    </row>
    <row r="9" spans="2:12" s="7" customFormat="1" ht="39.9" customHeight="1" x14ac:dyDescent="0.35">
      <c r="B9" s="225" t="s">
        <v>273</v>
      </c>
      <c r="C9" s="225"/>
      <c r="D9" s="199"/>
      <c r="E9" s="199"/>
      <c r="F9" s="199"/>
      <c r="G9" s="78"/>
      <c r="H9" s="102"/>
      <c r="I9" s="197" t="s">
        <v>247</v>
      </c>
      <c r="J9" s="198"/>
      <c r="K9" s="221">
        <f>'Co-financing'!C4</f>
        <v>0</v>
      </c>
      <c r="L9" s="221"/>
    </row>
    <row r="10" spans="2:12" s="7" customFormat="1" ht="20.100000000000001" customHeight="1" x14ac:dyDescent="0.35">
      <c r="F10" s="91"/>
    </row>
    <row r="11" spans="2:12" s="7" customFormat="1" ht="36" customHeight="1" x14ac:dyDescent="0.35">
      <c r="B11" s="222" t="s">
        <v>236</v>
      </c>
      <c r="C11" s="222"/>
      <c r="D11" s="168" t="s">
        <v>217</v>
      </c>
      <c r="E11" s="233" t="s">
        <v>244</v>
      </c>
      <c r="F11" s="234"/>
    </row>
    <row r="12" spans="2:12" s="7" customFormat="1" x14ac:dyDescent="0.35">
      <c r="B12" s="232" t="s">
        <v>157</v>
      </c>
      <c r="C12" s="232"/>
      <c r="D12" s="170">
        <v>0</v>
      </c>
      <c r="E12" s="210">
        <f>'1. Staff costs'!D4</f>
        <v>0</v>
      </c>
      <c r="F12" s="210"/>
      <c r="G12" s="158" t="str">
        <f>IF('1. Staff costs'!E4="Exceeds Grant Awarded + 10%","Exceeding","")</f>
        <v/>
      </c>
      <c r="H12" s="101"/>
      <c r="I12" s="70"/>
      <c r="J12" s="70"/>
    </row>
    <row r="13" spans="2:12" s="7" customFormat="1" x14ac:dyDescent="0.35">
      <c r="B13" s="213" t="s">
        <v>173</v>
      </c>
      <c r="C13" s="214"/>
      <c r="D13" s="170">
        <v>0</v>
      </c>
      <c r="E13" s="210">
        <f>'2-3. Travel Costs&amp;Costs of Stay'!D4</f>
        <v>0</v>
      </c>
      <c r="F13" s="210"/>
      <c r="G13" s="159" t="str">
        <f>IF('2-3. Travel Costs&amp;Costs of Stay'!E4="Exceeds Grant Awarded + 10%","Exceeding","")</f>
        <v/>
      </c>
      <c r="H13" s="101"/>
      <c r="I13" s="70"/>
      <c r="J13" s="70"/>
    </row>
    <row r="14" spans="2:12" s="7" customFormat="1" x14ac:dyDescent="0.35">
      <c r="B14" s="213" t="s">
        <v>174</v>
      </c>
      <c r="C14" s="214"/>
      <c r="D14" s="170">
        <v>0</v>
      </c>
      <c r="E14" s="210">
        <f>'2-3. Travel Costs&amp;Costs of Stay'!D5</f>
        <v>0</v>
      </c>
      <c r="F14" s="210"/>
      <c r="G14" s="159" t="str">
        <f>IF('2-3. Travel Costs&amp;Costs of Stay'!E5="Exceeds Grant Awarded + 10%","Exceeding","")</f>
        <v/>
      </c>
      <c r="H14" s="101"/>
      <c r="I14" s="70"/>
      <c r="J14" s="70"/>
    </row>
    <row r="15" spans="2:12" s="7" customFormat="1" x14ac:dyDescent="0.35">
      <c r="B15" s="213" t="s">
        <v>171</v>
      </c>
      <c r="C15" s="214"/>
      <c r="D15" s="170">
        <v>0</v>
      </c>
      <c r="E15" s="210">
        <f>'4. Equipment Costs'!D4</f>
        <v>0</v>
      </c>
      <c r="F15" s="210"/>
      <c r="G15" s="158" t="str">
        <f>IF('4. Equipment Costs'!E4="Exceeds Grant Awarded + 10%","Exceeding","")</f>
        <v/>
      </c>
      <c r="H15" s="101"/>
      <c r="I15" s="70"/>
      <c r="J15" s="70"/>
    </row>
    <row r="16" spans="2:12" s="7" customFormat="1" ht="18" customHeight="1" x14ac:dyDescent="0.35">
      <c r="B16" s="213" t="s">
        <v>172</v>
      </c>
      <c r="C16" s="214"/>
      <c r="D16" s="170">
        <v>0</v>
      </c>
      <c r="E16" s="210">
        <f>'5. Subcontracting Costs'!D4</f>
        <v>0</v>
      </c>
      <c r="F16" s="210"/>
      <c r="G16" s="158" t="str">
        <f>IF('5. Subcontracting Costs'!E4="Exceeds Grant Awarded + 10%","Exceeding","")</f>
        <v/>
      </c>
      <c r="H16" s="101"/>
      <c r="I16" s="70"/>
      <c r="J16" s="70"/>
    </row>
    <row r="17" spans="2:12" ht="18" customHeight="1" x14ac:dyDescent="0.35">
      <c r="B17" s="228" t="s">
        <v>181</v>
      </c>
      <c r="C17" s="229"/>
      <c r="D17" s="28">
        <f>SUM(D12:D16)</f>
        <v>0</v>
      </c>
      <c r="E17" s="230">
        <f>SUM(E12:F16)</f>
        <v>0</v>
      </c>
      <c r="F17" s="231"/>
      <c r="G17" s="7"/>
      <c r="H17" s="7"/>
      <c r="I17" s="7"/>
    </row>
    <row r="18" spans="2:12" ht="18" customHeight="1" x14ac:dyDescent="0.35">
      <c r="B18" s="192" t="s">
        <v>201</v>
      </c>
      <c r="C18" s="193"/>
      <c r="D18" s="170">
        <v>0</v>
      </c>
      <c r="E18" s="226">
        <f>SUM(E81:L81)</f>
        <v>0</v>
      </c>
      <c r="F18" s="227"/>
      <c r="G18" s="186" t="str">
        <f>IF(E18&gt;ROUND(D18*1.1,2),"Exceeding","")</f>
        <v/>
      </c>
      <c r="H18" s="7"/>
      <c r="I18" s="7"/>
    </row>
    <row r="19" spans="2:12" s="7" customFormat="1" ht="18" customHeight="1" x14ac:dyDescent="0.35">
      <c r="B19" s="225" t="s">
        <v>182</v>
      </c>
      <c r="C19" s="225"/>
      <c r="D19" s="28">
        <f>D17+D18</f>
        <v>0</v>
      </c>
      <c r="E19" s="223">
        <f>E17+E18</f>
        <v>0</v>
      </c>
      <c r="F19" s="224"/>
    </row>
    <row r="20" spans="2:12" s="7" customFormat="1" ht="20.100000000000001" customHeight="1" x14ac:dyDescent="0.35">
      <c r="F20" s="91"/>
    </row>
    <row r="21" spans="2:12" s="7" customFormat="1" ht="24.9" customHeight="1" x14ac:dyDescent="0.35">
      <c r="B21" s="212" t="s">
        <v>166</v>
      </c>
      <c r="C21" s="212"/>
      <c r="D21" s="212"/>
      <c r="E21" s="212"/>
      <c r="F21" s="212"/>
      <c r="G21" s="212"/>
      <c r="H21" s="212"/>
      <c r="I21" s="212"/>
      <c r="J21" s="212"/>
      <c r="K21" s="212"/>
      <c r="L21" s="212"/>
    </row>
    <row r="22" spans="2:12" s="7" customFormat="1" ht="36" x14ac:dyDescent="0.35">
      <c r="B22" s="176" t="s">
        <v>146</v>
      </c>
      <c r="C22" s="92" t="s">
        <v>147</v>
      </c>
      <c r="D22" s="92" t="s">
        <v>0</v>
      </c>
      <c r="E22" s="177" t="s">
        <v>163</v>
      </c>
      <c r="F22" s="177" t="s">
        <v>176</v>
      </c>
      <c r="G22" s="177" t="s">
        <v>177</v>
      </c>
      <c r="H22" s="177" t="s">
        <v>178</v>
      </c>
      <c r="I22" s="177" t="s">
        <v>179</v>
      </c>
      <c r="J22" s="177" t="s">
        <v>180</v>
      </c>
      <c r="K22" s="211" t="s">
        <v>203</v>
      </c>
      <c r="L22" s="211"/>
    </row>
    <row r="23" spans="2:12" s="67" customFormat="1" x14ac:dyDescent="0.35">
      <c r="B23" s="174" t="s">
        <v>7</v>
      </c>
      <c r="C23" s="144"/>
      <c r="D23" s="144"/>
      <c r="E23" s="66" t="str">
        <f t="shared" ref="E23:E77" si="0">IFERROR(IF(D23&lt;&gt;"",VLOOKUP(D23,CountryType,2,FALSE),""),"Country not found")</f>
        <v/>
      </c>
      <c r="F23" s="123">
        <f>SUMIFS('1. Staff costs'!N:N,'1. Staff costs'!C:C,B23,'1. Staff costs'!O:O,"&lt;&gt;Error")</f>
        <v>0</v>
      </c>
      <c r="G23" s="123">
        <f>SUMIFS('2-3. Travel Costs&amp;Costs of Stay'!O:O,'2-3. Travel Costs&amp;Costs of Stay'!C:C,B23,'2-3. Travel Costs&amp;Costs of Stay'!R:R,"&lt;&gt;Error")</f>
        <v>0</v>
      </c>
      <c r="H23" s="123">
        <f>SUMIFS('2-3. Travel Costs&amp;Costs of Stay'!P:P,'2-3. Travel Costs&amp;Costs of Stay'!C:C,B23,'2-3. Travel Costs&amp;Costs of Stay'!R:R,"&lt;&gt;Error")</f>
        <v>0</v>
      </c>
      <c r="I23" s="123">
        <f>SUMIFS('4. Equipment Costs'!N:N,'4. Equipment Costs'!C:C,B23,'4. Equipment Costs'!O:O,"&lt;&gt;Error")</f>
        <v>0</v>
      </c>
      <c r="J23" s="123">
        <f>SUMIFS('5. Subcontracting Costs'!N:N,'5. Subcontracting Costs'!C:C,B23,'5. Subcontracting Costs'!O:O,"&lt;&gt;Error")</f>
        <v>0</v>
      </c>
      <c r="K23" s="200">
        <f t="shared" ref="K23" si="1">SUM(F23:J23)</f>
        <v>0</v>
      </c>
      <c r="L23" s="200"/>
    </row>
    <row r="24" spans="2:12" s="67" customFormat="1" x14ac:dyDescent="0.35">
      <c r="B24" s="174" t="s">
        <v>8</v>
      </c>
      <c r="C24" s="144"/>
      <c r="D24" s="144"/>
      <c r="E24" s="66" t="str">
        <f t="shared" si="0"/>
        <v/>
      </c>
      <c r="F24" s="123">
        <f>SUMIFS('1. Staff costs'!N:N,'1. Staff costs'!C:C,B24,'1. Staff costs'!O:O,"&lt;&gt;Error")</f>
        <v>0</v>
      </c>
      <c r="G24" s="123">
        <f>SUMIFS('2-3. Travel Costs&amp;Costs of Stay'!O:O,'2-3. Travel Costs&amp;Costs of Stay'!C:C,B24,'2-3. Travel Costs&amp;Costs of Stay'!R:R,"&lt;&gt;Error")</f>
        <v>0</v>
      </c>
      <c r="H24" s="123">
        <f>SUMIFS('2-3. Travel Costs&amp;Costs of Stay'!P:P,'2-3. Travel Costs&amp;Costs of Stay'!C:C,B24,'2-3. Travel Costs&amp;Costs of Stay'!R:R,"&lt;&gt;Error")</f>
        <v>0</v>
      </c>
      <c r="I24" s="123">
        <f>SUMIFS('4. Equipment Costs'!N:N,'4. Equipment Costs'!C:C,B24,'4. Equipment Costs'!O:O,"&lt;&gt;Error")</f>
        <v>0</v>
      </c>
      <c r="J24" s="123">
        <f>SUMIFS('5. Subcontracting Costs'!N:N,'5. Subcontracting Costs'!C:C,B24,'5. Subcontracting Costs'!O:O,"&lt;&gt;Error")</f>
        <v>0</v>
      </c>
      <c r="K24" s="200">
        <f t="shared" ref="K24:K77" si="2">SUM(F24:J24)</f>
        <v>0</v>
      </c>
      <c r="L24" s="200"/>
    </row>
    <row r="25" spans="2:12" s="67" customFormat="1" x14ac:dyDescent="0.35">
      <c r="B25" s="174" t="s">
        <v>9</v>
      </c>
      <c r="C25" s="144"/>
      <c r="D25" s="144"/>
      <c r="E25" s="66" t="str">
        <f t="shared" si="0"/>
        <v/>
      </c>
      <c r="F25" s="123">
        <f>SUMIFS('1. Staff costs'!N:N,'1. Staff costs'!C:C,B25,'1. Staff costs'!O:O,"&lt;&gt;Error")</f>
        <v>0</v>
      </c>
      <c r="G25" s="123">
        <f>SUMIFS('2-3. Travel Costs&amp;Costs of Stay'!O:O,'2-3. Travel Costs&amp;Costs of Stay'!C:C,B25,'2-3. Travel Costs&amp;Costs of Stay'!R:R,"&lt;&gt;Error")</f>
        <v>0</v>
      </c>
      <c r="H25" s="123">
        <f>SUMIFS('2-3. Travel Costs&amp;Costs of Stay'!P:P,'2-3. Travel Costs&amp;Costs of Stay'!C:C,B25,'2-3. Travel Costs&amp;Costs of Stay'!R:R,"&lt;&gt;Error")</f>
        <v>0</v>
      </c>
      <c r="I25" s="123">
        <f>SUMIFS('4. Equipment Costs'!N:N,'4. Equipment Costs'!C:C,B25,'4. Equipment Costs'!O:O,"&lt;&gt;Error")</f>
        <v>0</v>
      </c>
      <c r="J25" s="123">
        <f>SUMIFS('5. Subcontracting Costs'!N:N,'5. Subcontracting Costs'!C:C,B25,'5. Subcontracting Costs'!O:O,"&lt;&gt;Error")</f>
        <v>0</v>
      </c>
      <c r="K25" s="200">
        <f t="shared" si="2"/>
        <v>0</v>
      </c>
      <c r="L25" s="200"/>
    </row>
    <row r="26" spans="2:12" s="67" customFormat="1" x14ac:dyDescent="0.35">
      <c r="B26" s="174" t="s">
        <v>10</v>
      </c>
      <c r="C26" s="144"/>
      <c r="D26" s="144"/>
      <c r="E26" s="66" t="str">
        <f t="shared" si="0"/>
        <v/>
      </c>
      <c r="F26" s="123">
        <f>SUMIFS('1. Staff costs'!N:N,'1. Staff costs'!C:C,B26,'1. Staff costs'!O:O,"&lt;&gt;Error")</f>
        <v>0</v>
      </c>
      <c r="G26" s="123">
        <f>SUMIFS('2-3. Travel Costs&amp;Costs of Stay'!O:O,'2-3. Travel Costs&amp;Costs of Stay'!C:C,B26,'2-3. Travel Costs&amp;Costs of Stay'!R:R,"&lt;&gt;Error")</f>
        <v>0</v>
      </c>
      <c r="H26" s="123">
        <f>SUMIFS('2-3. Travel Costs&amp;Costs of Stay'!P:P,'2-3. Travel Costs&amp;Costs of Stay'!C:C,B26,'2-3. Travel Costs&amp;Costs of Stay'!R:R,"&lt;&gt;Error")</f>
        <v>0</v>
      </c>
      <c r="I26" s="123">
        <f>SUMIFS('4. Equipment Costs'!N:N,'4. Equipment Costs'!C:C,B26,'4. Equipment Costs'!O:O,"&lt;&gt;Error")</f>
        <v>0</v>
      </c>
      <c r="J26" s="123">
        <f>SUMIFS('5. Subcontracting Costs'!N:N,'5. Subcontracting Costs'!C:C,B26,'5. Subcontracting Costs'!O:O,"&lt;&gt;Error")</f>
        <v>0</v>
      </c>
      <c r="K26" s="200">
        <f t="shared" si="2"/>
        <v>0</v>
      </c>
      <c r="L26" s="200"/>
    </row>
    <row r="27" spans="2:12" s="67" customFormat="1" x14ac:dyDescent="0.35">
      <c r="B27" s="174" t="s">
        <v>11</v>
      </c>
      <c r="C27" s="144"/>
      <c r="D27" s="144"/>
      <c r="E27" s="66" t="str">
        <f t="shared" si="0"/>
        <v/>
      </c>
      <c r="F27" s="123">
        <f>SUMIFS('1. Staff costs'!N:N,'1. Staff costs'!C:C,B27,'1. Staff costs'!O:O,"&lt;&gt;Error")</f>
        <v>0</v>
      </c>
      <c r="G27" s="123">
        <f>SUMIFS('2-3. Travel Costs&amp;Costs of Stay'!O:O,'2-3. Travel Costs&amp;Costs of Stay'!C:C,B27,'2-3. Travel Costs&amp;Costs of Stay'!R:R,"&lt;&gt;Error")</f>
        <v>0</v>
      </c>
      <c r="H27" s="123">
        <f>SUMIFS('2-3. Travel Costs&amp;Costs of Stay'!P:P,'2-3. Travel Costs&amp;Costs of Stay'!C:C,B27,'2-3. Travel Costs&amp;Costs of Stay'!R:R,"&lt;&gt;Error")</f>
        <v>0</v>
      </c>
      <c r="I27" s="123">
        <f>SUMIFS('4. Equipment Costs'!N:N,'4. Equipment Costs'!C:C,B27,'4. Equipment Costs'!O:O,"&lt;&gt;Error")</f>
        <v>0</v>
      </c>
      <c r="J27" s="123">
        <f>SUMIFS('5. Subcontracting Costs'!N:N,'5. Subcontracting Costs'!C:C,B27,'5. Subcontracting Costs'!O:O,"&lt;&gt;Error")</f>
        <v>0</v>
      </c>
      <c r="K27" s="200">
        <f t="shared" si="2"/>
        <v>0</v>
      </c>
      <c r="L27" s="200"/>
    </row>
    <row r="28" spans="2:12" s="67" customFormat="1" x14ac:dyDescent="0.35">
      <c r="B28" s="174" t="s">
        <v>12</v>
      </c>
      <c r="C28" s="144"/>
      <c r="D28" s="144"/>
      <c r="E28" s="66" t="str">
        <f t="shared" si="0"/>
        <v/>
      </c>
      <c r="F28" s="123">
        <f>SUMIFS('1. Staff costs'!N:N,'1. Staff costs'!C:C,B28,'1. Staff costs'!O:O,"&lt;&gt;Error")</f>
        <v>0</v>
      </c>
      <c r="G28" s="123">
        <f>SUMIFS('2-3. Travel Costs&amp;Costs of Stay'!O:O,'2-3. Travel Costs&amp;Costs of Stay'!C:C,B28,'2-3. Travel Costs&amp;Costs of Stay'!R:R,"&lt;&gt;Error")</f>
        <v>0</v>
      </c>
      <c r="H28" s="123">
        <f>SUMIFS('2-3. Travel Costs&amp;Costs of Stay'!P:P,'2-3. Travel Costs&amp;Costs of Stay'!C:C,B28,'2-3. Travel Costs&amp;Costs of Stay'!R:R,"&lt;&gt;Error")</f>
        <v>0</v>
      </c>
      <c r="I28" s="123">
        <f>SUMIFS('4. Equipment Costs'!N:N,'4. Equipment Costs'!C:C,B28,'4. Equipment Costs'!O:O,"&lt;&gt;Error")</f>
        <v>0</v>
      </c>
      <c r="J28" s="123">
        <f>SUMIFS('5. Subcontracting Costs'!N:N,'5. Subcontracting Costs'!C:C,B28,'5. Subcontracting Costs'!O:O,"&lt;&gt;Error")</f>
        <v>0</v>
      </c>
      <c r="K28" s="200">
        <f t="shared" si="2"/>
        <v>0</v>
      </c>
      <c r="L28" s="200"/>
    </row>
    <row r="29" spans="2:12" s="67" customFormat="1" x14ac:dyDescent="0.35">
      <c r="B29" s="174" t="s">
        <v>13</v>
      </c>
      <c r="C29" s="144"/>
      <c r="D29" s="144"/>
      <c r="E29" s="66" t="str">
        <f t="shared" si="0"/>
        <v/>
      </c>
      <c r="F29" s="123">
        <f>SUMIFS('1. Staff costs'!N:N,'1. Staff costs'!C:C,B29,'1. Staff costs'!O:O,"&lt;&gt;Error")</f>
        <v>0</v>
      </c>
      <c r="G29" s="123">
        <f>SUMIFS('2-3. Travel Costs&amp;Costs of Stay'!O:O,'2-3. Travel Costs&amp;Costs of Stay'!C:C,B29,'2-3. Travel Costs&amp;Costs of Stay'!R:R,"&lt;&gt;Error")</f>
        <v>0</v>
      </c>
      <c r="H29" s="123">
        <f>SUMIFS('2-3. Travel Costs&amp;Costs of Stay'!P:P,'2-3. Travel Costs&amp;Costs of Stay'!C:C,B29,'2-3. Travel Costs&amp;Costs of Stay'!R:R,"&lt;&gt;Error")</f>
        <v>0</v>
      </c>
      <c r="I29" s="123">
        <f>SUMIFS('4. Equipment Costs'!N:N,'4. Equipment Costs'!C:C,B29,'4. Equipment Costs'!O:O,"&lt;&gt;Error")</f>
        <v>0</v>
      </c>
      <c r="J29" s="123">
        <f>SUMIFS('5. Subcontracting Costs'!N:N,'5. Subcontracting Costs'!C:C,B29,'5. Subcontracting Costs'!O:O,"&lt;&gt;Error")</f>
        <v>0</v>
      </c>
      <c r="K29" s="200">
        <f t="shared" si="2"/>
        <v>0</v>
      </c>
      <c r="L29" s="200"/>
    </row>
    <row r="30" spans="2:12" s="67" customFormat="1" x14ac:dyDescent="0.35">
      <c r="B30" s="174" t="s">
        <v>14</v>
      </c>
      <c r="C30" s="144"/>
      <c r="D30" s="144"/>
      <c r="E30" s="66" t="str">
        <f t="shared" si="0"/>
        <v/>
      </c>
      <c r="F30" s="123">
        <f>SUMIFS('1. Staff costs'!N:N,'1. Staff costs'!C:C,B30,'1. Staff costs'!O:O,"&lt;&gt;Error")</f>
        <v>0</v>
      </c>
      <c r="G30" s="123">
        <f>SUMIFS('2-3. Travel Costs&amp;Costs of Stay'!O:O,'2-3. Travel Costs&amp;Costs of Stay'!C:C,B30,'2-3. Travel Costs&amp;Costs of Stay'!R:R,"&lt;&gt;Error")</f>
        <v>0</v>
      </c>
      <c r="H30" s="123">
        <f>SUMIFS('2-3. Travel Costs&amp;Costs of Stay'!P:P,'2-3. Travel Costs&amp;Costs of Stay'!C:C,B30,'2-3. Travel Costs&amp;Costs of Stay'!R:R,"&lt;&gt;Error")</f>
        <v>0</v>
      </c>
      <c r="I30" s="123">
        <f>SUMIFS('4. Equipment Costs'!N:N,'4. Equipment Costs'!C:C,B30,'4. Equipment Costs'!O:O,"&lt;&gt;Error")</f>
        <v>0</v>
      </c>
      <c r="J30" s="123">
        <f>SUMIFS('5. Subcontracting Costs'!N:N,'5. Subcontracting Costs'!C:C,B30,'5. Subcontracting Costs'!O:O,"&lt;&gt;Error")</f>
        <v>0</v>
      </c>
      <c r="K30" s="200">
        <f t="shared" si="2"/>
        <v>0</v>
      </c>
      <c r="L30" s="200"/>
    </row>
    <row r="31" spans="2:12" s="67" customFormat="1" x14ac:dyDescent="0.35">
      <c r="B31" s="174" t="s">
        <v>15</v>
      </c>
      <c r="C31" s="144"/>
      <c r="D31" s="144"/>
      <c r="E31" s="66" t="str">
        <f t="shared" si="0"/>
        <v/>
      </c>
      <c r="F31" s="123">
        <f>SUMIFS('1. Staff costs'!N:N,'1. Staff costs'!C:C,B31,'1. Staff costs'!O:O,"&lt;&gt;Error")</f>
        <v>0</v>
      </c>
      <c r="G31" s="123">
        <f>SUMIFS('2-3. Travel Costs&amp;Costs of Stay'!O:O,'2-3. Travel Costs&amp;Costs of Stay'!C:C,B31,'2-3. Travel Costs&amp;Costs of Stay'!R:R,"&lt;&gt;Error")</f>
        <v>0</v>
      </c>
      <c r="H31" s="123">
        <f>SUMIFS('2-3. Travel Costs&amp;Costs of Stay'!P:P,'2-3. Travel Costs&amp;Costs of Stay'!C:C,B31,'2-3. Travel Costs&amp;Costs of Stay'!R:R,"&lt;&gt;Error")</f>
        <v>0</v>
      </c>
      <c r="I31" s="123">
        <f>SUMIFS('4. Equipment Costs'!N:N,'4. Equipment Costs'!C:C,B31,'4. Equipment Costs'!O:O,"&lt;&gt;Error")</f>
        <v>0</v>
      </c>
      <c r="J31" s="123">
        <f>SUMIFS('5. Subcontracting Costs'!N:N,'5. Subcontracting Costs'!C:C,B31,'5. Subcontracting Costs'!O:O,"&lt;&gt;Error")</f>
        <v>0</v>
      </c>
      <c r="K31" s="200">
        <f t="shared" si="2"/>
        <v>0</v>
      </c>
      <c r="L31" s="200"/>
    </row>
    <row r="32" spans="2:12" s="67" customFormat="1" x14ac:dyDescent="0.35">
      <c r="B32" s="174" t="s">
        <v>16</v>
      </c>
      <c r="C32" s="144"/>
      <c r="D32" s="144"/>
      <c r="E32" s="66" t="str">
        <f t="shared" si="0"/>
        <v/>
      </c>
      <c r="F32" s="123">
        <f>SUMIFS('1. Staff costs'!N:N,'1. Staff costs'!C:C,B32,'1. Staff costs'!O:O,"&lt;&gt;Error")</f>
        <v>0</v>
      </c>
      <c r="G32" s="123">
        <f>SUMIFS('2-3. Travel Costs&amp;Costs of Stay'!O:O,'2-3. Travel Costs&amp;Costs of Stay'!C:C,B32,'2-3. Travel Costs&amp;Costs of Stay'!R:R,"&lt;&gt;Error")</f>
        <v>0</v>
      </c>
      <c r="H32" s="123">
        <f>SUMIFS('2-3. Travel Costs&amp;Costs of Stay'!P:P,'2-3. Travel Costs&amp;Costs of Stay'!C:C,B32,'2-3. Travel Costs&amp;Costs of Stay'!R:R,"&lt;&gt;Error")</f>
        <v>0</v>
      </c>
      <c r="I32" s="123">
        <f>SUMIFS('4. Equipment Costs'!N:N,'4. Equipment Costs'!C:C,B32,'4. Equipment Costs'!O:O,"&lt;&gt;Error")</f>
        <v>0</v>
      </c>
      <c r="J32" s="123">
        <f>SUMIFS('5. Subcontracting Costs'!N:N,'5. Subcontracting Costs'!C:C,B32,'5. Subcontracting Costs'!O:O,"&lt;&gt;Error")</f>
        <v>0</v>
      </c>
      <c r="K32" s="200">
        <f t="shared" si="2"/>
        <v>0</v>
      </c>
      <c r="L32" s="200"/>
    </row>
    <row r="33" spans="2:12" s="67" customFormat="1" x14ac:dyDescent="0.35">
      <c r="B33" s="174" t="s">
        <v>17</v>
      </c>
      <c r="C33" s="144"/>
      <c r="D33" s="144"/>
      <c r="E33" s="66" t="str">
        <f t="shared" si="0"/>
        <v/>
      </c>
      <c r="F33" s="123">
        <f>SUMIFS('1. Staff costs'!N:N,'1. Staff costs'!C:C,B33,'1. Staff costs'!O:O,"&lt;&gt;Error")</f>
        <v>0</v>
      </c>
      <c r="G33" s="123">
        <f>SUMIFS('2-3. Travel Costs&amp;Costs of Stay'!O:O,'2-3. Travel Costs&amp;Costs of Stay'!C:C,B33,'2-3. Travel Costs&amp;Costs of Stay'!R:R,"&lt;&gt;Error")</f>
        <v>0</v>
      </c>
      <c r="H33" s="123">
        <f>SUMIFS('2-3. Travel Costs&amp;Costs of Stay'!P:P,'2-3. Travel Costs&amp;Costs of Stay'!C:C,B33,'2-3. Travel Costs&amp;Costs of Stay'!R:R,"&lt;&gt;Error")</f>
        <v>0</v>
      </c>
      <c r="I33" s="123">
        <f>SUMIFS('4. Equipment Costs'!N:N,'4. Equipment Costs'!C:C,B33,'4. Equipment Costs'!O:O,"&lt;&gt;Error")</f>
        <v>0</v>
      </c>
      <c r="J33" s="123">
        <f>SUMIFS('5. Subcontracting Costs'!N:N,'5. Subcontracting Costs'!C:C,B33,'5. Subcontracting Costs'!O:O,"&lt;&gt;Error")</f>
        <v>0</v>
      </c>
      <c r="K33" s="200">
        <f t="shared" si="2"/>
        <v>0</v>
      </c>
      <c r="L33" s="200"/>
    </row>
    <row r="34" spans="2:12" s="67" customFormat="1" x14ac:dyDescent="0.35">
      <c r="B34" s="174" t="s">
        <v>18</v>
      </c>
      <c r="C34" s="144"/>
      <c r="D34" s="144"/>
      <c r="E34" s="66" t="str">
        <f t="shared" si="0"/>
        <v/>
      </c>
      <c r="F34" s="123">
        <f>SUMIFS('1. Staff costs'!N:N,'1. Staff costs'!C:C,B34,'1. Staff costs'!O:O,"&lt;&gt;Error")</f>
        <v>0</v>
      </c>
      <c r="G34" s="123">
        <f>SUMIFS('2-3. Travel Costs&amp;Costs of Stay'!O:O,'2-3. Travel Costs&amp;Costs of Stay'!C:C,B34,'2-3. Travel Costs&amp;Costs of Stay'!R:R,"&lt;&gt;Error")</f>
        <v>0</v>
      </c>
      <c r="H34" s="123">
        <f>SUMIFS('2-3. Travel Costs&amp;Costs of Stay'!P:P,'2-3. Travel Costs&amp;Costs of Stay'!C:C,B34,'2-3. Travel Costs&amp;Costs of Stay'!R:R,"&lt;&gt;Error")</f>
        <v>0</v>
      </c>
      <c r="I34" s="123">
        <f>SUMIFS('4. Equipment Costs'!N:N,'4. Equipment Costs'!C:C,B34,'4. Equipment Costs'!O:O,"&lt;&gt;Error")</f>
        <v>0</v>
      </c>
      <c r="J34" s="123">
        <f>SUMIFS('5. Subcontracting Costs'!N:N,'5. Subcontracting Costs'!C:C,B34,'5. Subcontracting Costs'!O:O,"&lt;&gt;Error")</f>
        <v>0</v>
      </c>
      <c r="K34" s="200">
        <f t="shared" si="2"/>
        <v>0</v>
      </c>
      <c r="L34" s="200"/>
    </row>
    <row r="35" spans="2:12" s="67" customFormat="1" x14ac:dyDescent="0.35">
      <c r="B35" s="174" t="s">
        <v>149</v>
      </c>
      <c r="C35" s="144"/>
      <c r="D35" s="144"/>
      <c r="E35" s="66" t="str">
        <f t="shared" si="0"/>
        <v/>
      </c>
      <c r="F35" s="123">
        <f>SUMIFS('1. Staff costs'!N:N,'1. Staff costs'!C:C,B35,'1. Staff costs'!O:O,"&lt;&gt;Error")</f>
        <v>0</v>
      </c>
      <c r="G35" s="123">
        <f>SUMIFS('2-3. Travel Costs&amp;Costs of Stay'!O:O,'2-3. Travel Costs&amp;Costs of Stay'!C:C,B35,'2-3. Travel Costs&amp;Costs of Stay'!R:R,"&lt;&gt;Error")</f>
        <v>0</v>
      </c>
      <c r="H35" s="123">
        <f>SUMIFS('2-3. Travel Costs&amp;Costs of Stay'!P:P,'2-3. Travel Costs&amp;Costs of Stay'!C:C,B35,'2-3. Travel Costs&amp;Costs of Stay'!R:R,"&lt;&gt;Error")</f>
        <v>0</v>
      </c>
      <c r="I35" s="123">
        <f>SUMIFS('4. Equipment Costs'!N:N,'4. Equipment Costs'!C:C,B35,'4. Equipment Costs'!O:O,"&lt;&gt;Error")</f>
        <v>0</v>
      </c>
      <c r="J35" s="123">
        <f>SUMIFS('5. Subcontracting Costs'!N:N,'5. Subcontracting Costs'!C:C,B35,'5. Subcontracting Costs'!O:O,"&lt;&gt;Error")</f>
        <v>0</v>
      </c>
      <c r="K35" s="200">
        <f t="shared" si="2"/>
        <v>0</v>
      </c>
      <c r="L35" s="200"/>
    </row>
    <row r="36" spans="2:12" s="67" customFormat="1" x14ac:dyDescent="0.35">
      <c r="B36" s="174" t="s">
        <v>19</v>
      </c>
      <c r="C36" s="144"/>
      <c r="D36" s="144"/>
      <c r="E36" s="66" t="str">
        <f t="shared" si="0"/>
        <v/>
      </c>
      <c r="F36" s="123">
        <f>SUMIFS('1. Staff costs'!N:N,'1. Staff costs'!C:C,B36,'1. Staff costs'!O:O,"&lt;&gt;Error")</f>
        <v>0</v>
      </c>
      <c r="G36" s="123">
        <f>SUMIFS('2-3. Travel Costs&amp;Costs of Stay'!O:O,'2-3. Travel Costs&amp;Costs of Stay'!C:C,B36,'2-3. Travel Costs&amp;Costs of Stay'!R:R,"&lt;&gt;Error")</f>
        <v>0</v>
      </c>
      <c r="H36" s="123">
        <f>SUMIFS('2-3. Travel Costs&amp;Costs of Stay'!P:P,'2-3. Travel Costs&amp;Costs of Stay'!C:C,B36,'2-3. Travel Costs&amp;Costs of Stay'!R:R,"&lt;&gt;Error")</f>
        <v>0</v>
      </c>
      <c r="I36" s="123">
        <f>SUMIFS('4. Equipment Costs'!N:N,'4. Equipment Costs'!C:C,B36,'4. Equipment Costs'!O:O,"&lt;&gt;Error")</f>
        <v>0</v>
      </c>
      <c r="J36" s="123">
        <f>SUMIFS('5. Subcontracting Costs'!N:N,'5. Subcontracting Costs'!C:C,B36,'5. Subcontracting Costs'!O:O,"&lt;&gt;Error")</f>
        <v>0</v>
      </c>
      <c r="K36" s="200">
        <f t="shared" si="2"/>
        <v>0</v>
      </c>
      <c r="L36" s="200"/>
    </row>
    <row r="37" spans="2:12" s="67" customFormat="1" x14ac:dyDescent="0.35">
      <c r="B37" s="174" t="s">
        <v>20</v>
      </c>
      <c r="C37" s="144"/>
      <c r="D37" s="144"/>
      <c r="E37" s="66" t="str">
        <f t="shared" si="0"/>
        <v/>
      </c>
      <c r="F37" s="123">
        <f>SUMIFS('1. Staff costs'!N:N,'1. Staff costs'!C:C,B37,'1. Staff costs'!O:O,"&lt;&gt;Error")</f>
        <v>0</v>
      </c>
      <c r="G37" s="123">
        <f>SUMIFS('2-3. Travel Costs&amp;Costs of Stay'!O:O,'2-3. Travel Costs&amp;Costs of Stay'!C:C,B37,'2-3. Travel Costs&amp;Costs of Stay'!R:R,"&lt;&gt;Error")</f>
        <v>0</v>
      </c>
      <c r="H37" s="123">
        <f>SUMIFS('2-3. Travel Costs&amp;Costs of Stay'!P:P,'2-3. Travel Costs&amp;Costs of Stay'!C:C,B37,'2-3. Travel Costs&amp;Costs of Stay'!R:R,"&lt;&gt;Error")</f>
        <v>0</v>
      </c>
      <c r="I37" s="123">
        <f>SUMIFS('4. Equipment Costs'!N:N,'4. Equipment Costs'!C:C,B37,'4. Equipment Costs'!O:O,"&lt;&gt;Error")</f>
        <v>0</v>
      </c>
      <c r="J37" s="123">
        <f>SUMIFS('5. Subcontracting Costs'!N:N,'5. Subcontracting Costs'!C:C,B37,'5. Subcontracting Costs'!O:O,"&lt;&gt;Error")</f>
        <v>0</v>
      </c>
      <c r="K37" s="200">
        <f t="shared" si="2"/>
        <v>0</v>
      </c>
      <c r="L37" s="200"/>
    </row>
    <row r="38" spans="2:12" s="67" customFormat="1" x14ac:dyDescent="0.35">
      <c r="B38" s="174" t="s">
        <v>21</v>
      </c>
      <c r="C38" s="144"/>
      <c r="D38" s="144"/>
      <c r="E38" s="66" t="str">
        <f t="shared" si="0"/>
        <v/>
      </c>
      <c r="F38" s="123">
        <f>SUMIFS('1. Staff costs'!N:N,'1. Staff costs'!C:C,B38,'1. Staff costs'!O:O,"&lt;&gt;Error")</f>
        <v>0</v>
      </c>
      <c r="G38" s="123">
        <f>SUMIFS('2-3. Travel Costs&amp;Costs of Stay'!O:O,'2-3. Travel Costs&amp;Costs of Stay'!C:C,B38,'2-3. Travel Costs&amp;Costs of Stay'!R:R,"&lt;&gt;Error")</f>
        <v>0</v>
      </c>
      <c r="H38" s="123">
        <f>SUMIFS('2-3. Travel Costs&amp;Costs of Stay'!P:P,'2-3. Travel Costs&amp;Costs of Stay'!C:C,B38,'2-3. Travel Costs&amp;Costs of Stay'!R:R,"&lt;&gt;Error")</f>
        <v>0</v>
      </c>
      <c r="I38" s="123">
        <f>SUMIFS('4. Equipment Costs'!N:N,'4. Equipment Costs'!C:C,B38,'4. Equipment Costs'!O:O,"&lt;&gt;Error")</f>
        <v>0</v>
      </c>
      <c r="J38" s="123">
        <f>SUMIFS('5. Subcontracting Costs'!N:N,'5. Subcontracting Costs'!C:C,B38,'5. Subcontracting Costs'!O:O,"&lt;&gt;Error")</f>
        <v>0</v>
      </c>
      <c r="K38" s="200">
        <f t="shared" si="2"/>
        <v>0</v>
      </c>
      <c r="L38" s="200"/>
    </row>
    <row r="39" spans="2:12" s="67" customFormat="1" x14ac:dyDescent="0.35">
      <c r="B39" s="174" t="s">
        <v>22</v>
      </c>
      <c r="C39" s="144"/>
      <c r="D39" s="144"/>
      <c r="E39" s="66" t="str">
        <f t="shared" si="0"/>
        <v/>
      </c>
      <c r="F39" s="123">
        <f>SUMIFS('1. Staff costs'!N:N,'1. Staff costs'!C:C,B39,'1. Staff costs'!O:O,"&lt;&gt;Error")</f>
        <v>0</v>
      </c>
      <c r="G39" s="123">
        <f>SUMIFS('2-3. Travel Costs&amp;Costs of Stay'!O:O,'2-3. Travel Costs&amp;Costs of Stay'!C:C,B39,'2-3. Travel Costs&amp;Costs of Stay'!R:R,"&lt;&gt;Error")</f>
        <v>0</v>
      </c>
      <c r="H39" s="123">
        <f>SUMIFS('2-3. Travel Costs&amp;Costs of Stay'!P:P,'2-3. Travel Costs&amp;Costs of Stay'!C:C,B39,'2-3. Travel Costs&amp;Costs of Stay'!R:R,"&lt;&gt;Error")</f>
        <v>0</v>
      </c>
      <c r="I39" s="123">
        <f>SUMIFS('4. Equipment Costs'!N:N,'4. Equipment Costs'!C:C,B39,'4. Equipment Costs'!O:O,"&lt;&gt;Error")</f>
        <v>0</v>
      </c>
      <c r="J39" s="123">
        <f>SUMIFS('5. Subcontracting Costs'!N:N,'5. Subcontracting Costs'!C:C,B39,'5. Subcontracting Costs'!O:O,"&lt;&gt;Error")</f>
        <v>0</v>
      </c>
      <c r="K39" s="200">
        <f t="shared" si="2"/>
        <v>0</v>
      </c>
      <c r="L39" s="200"/>
    </row>
    <row r="40" spans="2:12" s="67" customFormat="1" x14ac:dyDescent="0.35">
      <c r="B40" s="174" t="s">
        <v>23</v>
      </c>
      <c r="C40" s="144"/>
      <c r="D40" s="144"/>
      <c r="E40" s="66" t="str">
        <f t="shared" si="0"/>
        <v/>
      </c>
      <c r="F40" s="123">
        <f>SUMIFS('1. Staff costs'!N:N,'1. Staff costs'!C:C,B40,'1. Staff costs'!O:O,"&lt;&gt;Error")</f>
        <v>0</v>
      </c>
      <c r="G40" s="123">
        <f>SUMIFS('2-3. Travel Costs&amp;Costs of Stay'!O:O,'2-3. Travel Costs&amp;Costs of Stay'!C:C,B40,'2-3. Travel Costs&amp;Costs of Stay'!R:R,"&lt;&gt;Error")</f>
        <v>0</v>
      </c>
      <c r="H40" s="123">
        <f>SUMIFS('2-3. Travel Costs&amp;Costs of Stay'!P:P,'2-3. Travel Costs&amp;Costs of Stay'!C:C,B40,'2-3. Travel Costs&amp;Costs of Stay'!R:R,"&lt;&gt;Error")</f>
        <v>0</v>
      </c>
      <c r="I40" s="123">
        <f>SUMIFS('4. Equipment Costs'!N:N,'4. Equipment Costs'!C:C,B40,'4. Equipment Costs'!O:O,"&lt;&gt;Error")</f>
        <v>0</v>
      </c>
      <c r="J40" s="123">
        <f>SUMIFS('5. Subcontracting Costs'!N:N,'5. Subcontracting Costs'!C:C,B40,'5. Subcontracting Costs'!O:O,"&lt;&gt;Error")</f>
        <v>0</v>
      </c>
      <c r="K40" s="200">
        <f t="shared" si="2"/>
        <v>0</v>
      </c>
      <c r="L40" s="200"/>
    </row>
    <row r="41" spans="2:12" s="67" customFormat="1" x14ac:dyDescent="0.35">
      <c r="B41" s="174" t="s">
        <v>24</v>
      </c>
      <c r="C41" s="144"/>
      <c r="D41" s="144"/>
      <c r="E41" s="66" t="str">
        <f t="shared" si="0"/>
        <v/>
      </c>
      <c r="F41" s="123">
        <f>SUMIFS('1. Staff costs'!N:N,'1. Staff costs'!C:C,B41,'1. Staff costs'!O:O,"&lt;&gt;Error")</f>
        <v>0</v>
      </c>
      <c r="G41" s="123">
        <f>SUMIFS('2-3. Travel Costs&amp;Costs of Stay'!O:O,'2-3. Travel Costs&amp;Costs of Stay'!C:C,B41,'2-3. Travel Costs&amp;Costs of Stay'!R:R,"&lt;&gt;Error")</f>
        <v>0</v>
      </c>
      <c r="H41" s="123">
        <f>SUMIFS('2-3. Travel Costs&amp;Costs of Stay'!P:P,'2-3. Travel Costs&amp;Costs of Stay'!C:C,B41,'2-3. Travel Costs&amp;Costs of Stay'!R:R,"&lt;&gt;Error")</f>
        <v>0</v>
      </c>
      <c r="I41" s="123">
        <f>SUMIFS('4. Equipment Costs'!N:N,'4. Equipment Costs'!C:C,B41,'4. Equipment Costs'!O:O,"&lt;&gt;Error")</f>
        <v>0</v>
      </c>
      <c r="J41" s="123">
        <f>SUMIFS('5. Subcontracting Costs'!N:N,'5. Subcontracting Costs'!C:C,B41,'5. Subcontracting Costs'!O:O,"&lt;&gt;Error")</f>
        <v>0</v>
      </c>
      <c r="K41" s="200">
        <f t="shared" si="2"/>
        <v>0</v>
      </c>
      <c r="L41" s="200"/>
    </row>
    <row r="42" spans="2:12" s="67" customFormat="1" x14ac:dyDescent="0.35">
      <c r="B42" s="174" t="s">
        <v>25</v>
      </c>
      <c r="C42" s="144"/>
      <c r="D42" s="144"/>
      <c r="E42" s="66" t="str">
        <f t="shared" si="0"/>
        <v/>
      </c>
      <c r="F42" s="123">
        <f>SUMIFS('1. Staff costs'!N:N,'1. Staff costs'!C:C,B42,'1. Staff costs'!O:O,"&lt;&gt;Error")</f>
        <v>0</v>
      </c>
      <c r="G42" s="123">
        <f>SUMIFS('2-3. Travel Costs&amp;Costs of Stay'!O:O,'2-3. Travel Costs&amp;Costs of Stay'!C:C,B42,'2-3. Travel Costs&amp;Costs of Stay'!R:R,"&lt;&gt;Error")</f>
        <v>0</v>
      </c>
      <c r="H42" s="123">
        <f>SUMIFS('2-3. Travel Costs&amp;Costs of Stay'!P:P,'2-3. Travel Costs&amp;Costs of Stay'!C:C,B42,'2-3. Travel Costs&amp;Costs of Stay'!R:R,"&lt;&gt;Error")</f>
        <v>0</v>
      </c>
      <c r="I42" s="123">
        <f>SUMIFS('4. Equipment Costs'!N:N,'4. Equipment Costs'!C:C,B42,'4. Equipment Costs'!O:O,"&lt;&gt;Error")</f>
        <v>0</v>
      </c>
      <c r="J42" s="123">
        <f>SUMIFS('5. Subcontracting Costs'!N:N,'5. Subcontracting Costs'!C:C,B42,'5. Subcontracting Costs'!O:O,"&lt;&gt;Error")</f>
        <v>0</v>
      </c>
      <c r="K42" s="200">
        <f t="shared" si="2"/>
        <v>0</v>
      </c>
      <c r="L42" s="200"/>
    </row>
    <row r="43" spans="2:12" s="67" customFormat="1" x14ac:dyDescent="0.35">
      <c r="B43" s="174" t="s">
        <v>109</v>
      </c>
      <c r="C43" s="144"/>
      <c r="D43" s="144"/>
      <c r="E43" s="66" t="str">
        <f t="shared" si="0"/>
        <v/>
      </c>
      <c r="F43" s="123">
        <f>SUMIFS('1. Staff costs'!N:N,'1. Staff costs'!C:C,B43,'1. Staff costs'!O:O,"&lt;&gt;Error")</f>
        <v>0</v>
      </c>
      <c r="G43" s="123">
        <f>SUMIFS('2-3. Travel Costs&amp;Costs of Stay'!O:O,'2-3. Travel Costs&amp;Costs of Stay'!C:C,B43,'2-3. Travel Costs&amp;Costs of Stay'!R:R,"&lt;&gt;Error")</f>
        <v>0</v>
      </c>
      <c r="H43" s="123">
        <f>SUMIFS('2-3. Travel Costs&amp;Costs of Stay'!P:P,'2-3. Travel Costs&amp;Costs of Stay'!C:C,B43,'2-3. Travel Costs&amp;Costs of Stay'!R:R,"&lt;&gt;Error")</f>
        <v>0</v>
      </c>
      <c r="I43" s="123">
        <f>SUMIFS('4. Equipment Costs'!N:N,'4. Equipment Costs'!C:C,B43,'4. Equipment Costs'!O:O,"&lt;&gt;Error")</f>
        <v>0</v>
      </c>
      <c r="J43" s="123">
        <f>SUMIFS('5. Subcontracting Costs'!N:N,'5. Subcontracting Costs'!C:C,B43,'5. Subcontracting Costs'!O:O,"&lt;&gt;Error")</f>
        <v>0</v>
      </c>
      <c r="K43" s="200">
        <f t="shared" si="2"/>
        <v>0</v>
      </c>
      <c r="L43" s="200"/>
    </row>
    <row r="44" spans="2:12" s="67" customFormat="1" x14ac:dyDescent="0.35">
      <c r="B44" s="174" t="s">
        <v>110</v>
      </c>
      <c r="C44" s="144"/>
      <c r="D44" s="144"/>
      <c r="E44" s="66" t="str">
        <f t="shared" si="0"/>
        <v/>
      </c>
      <c r="F44" s="123">
        <f>SUMIFS('1. Staff costs'!N:N,'1. Staff costs'!C:C,B44,'1. Staff costs'!O:O,"&lt;&gt;Error")</f>
        <v>0</v>
      </c>
      <c r="G44" s="123">
        <f>SUMIFS('2-3. Travel Costs&amp;Costs of Stay'!O:O,'2-3. Travel Costs&amp;Costs of Stay'!C:C,B44,'2-3. Travel Costs&amp;Costs of Stay'!R:R,"&lt;&gt;Error")</f>
        <v>0</v>
      </c>
      <c r="H44" s="123">
        <f>SUMIFS('2-3. Travel Costs&amp;Costs of Stay'!P:P,'2-3. Travel Costs&amp;Costs of Stay'!C:C,B44,'2-3. Travel Costs&amp;Costs of Stay'!R:R,"&lt;&gt;Error")</f>
        <v>0</v>
      </c>
      <c r="I44" s="123">
        <f>SUMIFS('4. Equipment Costs'!N:N,'4. Equipment Costs'!C:C,B44,'4. Equipment Costs'!O:O,"&lt;&gt;Error")</f>
        <v>0</v>
      </c>
      <c r="J44" s="123">
        <f>SUMIFS('5. Subcontracting Costs'!N:N,'5. Subcontracting Costs'!C:C,B44,'5. Subcontracting Costs'!O:O,"&lt;&gt;Error")</f>
        <v>0</v>
      </c>
      <c r="K44" s="200">
        <f t="shared" si="2"/>
        <v>0</v>
      </c>
      <c r="L44" s="200"/>
    </row>
    <row r="45" spans="2:12" s="67" customFormat="1" x14ac:dyDescent="0.35">
      <c r="B45" s="174" t="s">
        <v>111</v>
      </c>
      <c r="C45" s="144"/>
      <c r="D45" s="144"/>
      <c r="E45" s="66" t="str">
        <f t="shared" si="0"/>
        <v/>
      </c>
      <c r="F45" s="123">
        <f>SUMIFS('1. Staff costs'!N:N,'1. Staff costs'!C:C,B45,'1. Staff costs'!O:O,"&lt;&gt;Error")</f>
        <v>0</v>
      </c>
      <c r="G45" s="123">
        <f>SUMIFS('2-3. Travel Costs&amp;Costs of Stay'!O:O,'2-3. Travel Costs&amp;Costs of Stay'!C:C,B45,'2-3. Travel Costs&amp;Costs of Stay'!R:R,"&lt;&gt;Error")</f>
        <v>0</v>
      </c>
      <c r="H45" s="123">
        <f>SUMIFS('2-3. Travel Costs&amp;Costs of Stay'!P:P,'2-3. Travel Costs&amp;Costs of Stay'!C:C,B45,'2-3. Travel Costs&amp;Costs of Stay'!R:R,"&lt;&gt;Error")</f>
        <v>0</v>
      </c>
      <c r="I45" s="123">
        <f>SUMIFS('4. Equipment Costs'!N:N,'4. Equipment Costs'!C:C,B45,'4. Equipment Costs'!O:O,"&lt;&gt;Error")</f>
        <v>0</v>
      </c>
      <c r="J45" s="123">
        <f>SUMIFS('5. Subcontracting Costs'!N:N,'5. Subcontracting Costs'!C:C,B45,'5. Subcontracting Costs'!O:O,"&lt;&gt;Error")</f>
        <v>0</v>
      </c>
      <c r="K45" s="200">
        <f t="shared" si="2"/>
        <v>0</v>
      </c>
      <c r="L45" s="200"/>
    </row>
    <row r="46" spans="2:12" s="67" customFormat="1" x14ac:dyDescent="0.35">
      <c r="B46" s="174" t="s">
        <v>112</v>
      </c>
      <c r="C46" s="144"/>
      <c r="D46" s="144"/>
      <c r="E46" s="66" t="str">
        <f t="shared" si="0"/>
        <v/>
      </c>
      <c r="F46" s="123">
        <f>SUMIFS('1. Staff costs'!N:N,'1. Staff costs'!C:C,B46,'1. Staff costs'!O:O,"&lt;&gt;Error")</f>
        <v>0</v>
      </c>
      <c r="G46" s="123">
        <f>SUMIFS('2-3. Travel Costs&amp;Costs of Stay'!O:O,'2-3. Travel Costs&amp;Costs of Stay'!C:C,B46,'2-3. Travel Costs&amp;Costs of Stay'!R:R,"&lt;&gt;Error")</f>
        <v>0</v>
      </c>
      <c r="H46" s="123">
        <f>SUMIFS('2-3. Travel Costs&amp;Costs of Stay'!P:P,'2-3. Travel Costs&amp;Costs of Stay'!C:C,B46,'2-3. Travel Costs&amp;Costs of Stay'!R:R,"&lt;&gt;Error")</f>
        <v>0</v>
      </c>
      <c r="I46" s="123">
        <f>SUMIFS('4. Equipment Costs'!N:N,'4. Equipment Costs'!C:C,B46,'4. Equipment Costs'!O:O,"&lt;&gt;Error")</f>
        <v>0</v>
      </c>
      <c r="J46" s="123">
        <f>SUMIFS('5. Subcontracting Costs'!N:N,'5. Subcontracting Costs'!C:C,B46,'5. Subcontracting Costs'!O:O,"&lt;&gt;Error")</f>
        <v>0</v>
      </c>
      <c r="K46" s="200">
        <f t="shared" si="2"/>
        <v>0</v>
      </c>
      <c r="L46" s="200"/>
    </row>
    <row r="47" spans="2:12" s="67" customFormat="1" x14ac:dyDescent="0.35">
      <c r="B47" s="174" t="s">
        <v>113</v>
      </c>
      <c r="C47" s="144"/>
      <c r="D47" s="144"/>
      <c r="E47" s="66" t="str">
        <f t="shared" si="0"/>
        <v/>
      </c>
      <c r="F47" s="123">
        <f>SUMIFS('1. Staff costs'!N:N,'1. Staff costs'!C:C,B47,'1. Staff costs'!O:O,"&lt;&gt;Error")</f>
        <v>0</v>
      </c>
      <c r="G47" s="123">
        <f>SUMIFS('2-3. Travel Costs&amp;Costs of Stay'!O:O,'2-3. Travel Costs&amp;Costs of Stay'!C:C,B47,'2-3. Travel Costs&amp;Costs of Stay'!R:R,"&lt;&gt;Error")</f>
        <v>0</v>
      </c>
      <c r="H47" s="123">
        <f>SUMIFS('2-3. Travel Costs&amp;Costs of Stay'!P:P,'2-3. Travel Costs&amp;Costs of Stay'!C:C,B47,'2-3. Travel Costs&amp;Costs of Stay'!R:R,"&lt;&gt;Error")</f>
        <v>0</v>
      </c>
      <c r="I47" s="123">
        <f>SUMIFS('4. Equipment Costs'!N:N,'4. Equipment Costs'!C:C,B47,'4. Equipment Costs'!O:O,"&lt;&gt;Error")</f>
        <v>0</v>
      </c>
      <c r="J47" s="123">
        <f>SUMIFS('5. Subcontracting Costs'!N:N,'5. Subcontracting Costs'!C:C,B47,'5. Subcontracting Costs'!O:O,"&lt;&gt;Error")</f>
        <v>0</v>
      </c>
      <c r="K47" s="200">
        <f t="shared" si="2"/>
        <v>0</v>
      </c>
      <c r="L47" s="200"/>
    </row>
    <row r="48" spans="2:12" s="67" customFormat="1" x14ac:dyDescent="0.35">
      <c r="B48" s="174" t="s">
        <v>114</v>
      </c>
      <c r="C48" s="144"/>
      <c r="D48" s="144"/>
      <c r="E48" s="66" t="str">
        <f t="shared" si="0"/>
        <v/>
      </c>
      <c r="F48" s="123">
        <f>SUMIFS('1. Staff costs'!N:N,'1. Staff costs'!C:C,B48,'1. Staff costs'!O:O,"&lt;&gt;Error")</f>
        <v>0</v>
      </c>
      <c r="G48" s="123">
        <f>SUMIFS('2-3. Travel Costs&amp;Costs of Stay'!O:O,'2-3. Travel Costs&amp;Costs of Stay'!C:C,B48,'2-3. Travel Costs&amp;Costs of Stay'!R:R,"&lt;&gt;Error")</f>
        <v>0</v>
      </c>
      <c r="H48" s="123">
        <f>SUMIFS('2-3. Travel Costs&amp;Costs of Stay'!P:P,'2-3. Travel Costs&amp;Costs of Stay'!C:C,B48,'2-3. Travel Costs&amp;Costs of Stay'!R:R,"&lt;&gt;Error")</f>
        <v>0</v>
      </c>
      <c r="I48" s="123">
        <f>SUMIFS('4. Equipment Costs'!N:N,'4. Equipment Costs'!C:C,B48,'4. Equipment Costs'!O:O,"&lt;&gt;Error")</f>
        <v>0</v>
      </c>
      <c r="J48" s="123">
        <f>SUMIFS('5. Subcontracting Costs'!N:N,'5. Subcontracting Costs'!C:C,B48,'5. Subcontracting Costs'!O:O,"&lt;&gt;Error")</f>
        <v>0</v>
      </c>
      <c r="K48" s="200">
        <f t="shared" si="2"/>
        <v>0</v>
      </c>
      <c r="L48" s="200"/>
    </row>
    <row r="49" spans="2:12" s="67" customFormat="1" x14ac:dyDescent="0.35">
      <c r="B49" s="174" t="s">
        <v>115</v>
      </c>
      <c r="C49" s="144"/>
      <c r="D49" s="144"/>
      <c r="E49" s="66" t="str">
        <f t="shared" si="0"/>
        <v/>
      </c>
      <c r="F49" s="123">
        <f>SUMIFS('1. Staff costs'!N:N,'1. Staff costs'!C:C,B49,'1. Staff costs'!O:O,"&lt;&gt;Error")</f>
        <v>0</v>
      </c>
      <c r="G49" s="123">
        <f>SUMIFS('2-3. Travel Costs&amp;Costs of Stay'!O:O,'2-3. Travel Costs&amp;Costs of Stay'!C:C,B49,'2-3. Travel Costs&amp;Costs of Stay'!R:R,"&lt;&gt;Error")</f>
        <v>0</v>
      </c>
      <c r="H49" s="123">
        <f>SUMIFS('2-3. Travel Costs&amp;Costs of Stay'!P:P,'2-3. Travel Costs&amp;Costs of Stay'!C:C,B49,'2-3. Travel Costs&amp;Costs of Stay'!R:R,"&lt;&gt;Error")</f>
        <v>0</v>
      </c>
      <c r="I49" s="123">
        <f>SUMIFS('4. Equipment Costs'!N:N,'4. Equipment Costs'!C:C,B49,'4. Equipment Costs'!O:O,"&lt;&gt;Error")</f>
        <v>0</v>
      </c>
      <c r="J49" s="123">
        <f>SUMIFS('5. Subcontracting Costs'!N:N,'5. Subcontracting Costs'!C:C,B49,'5. Subcontracting Costs'!O:O,"&lt;&gt;Error")</f>
        <v>0</v>
      </c>
      <c r="K49" s="200">
        <f t="shared" si="2"/>
        <v>0</v>
      </c>
      <c r="L49" s="200"/>
    </row>
    <row r="50" spans="2:12" s="67" customFormat="1" x14ac:dyDescent="0.35">
      <c r="B50" s="174" t="s">
        <v>116</v>
      </c>
      <c r="C50" s="144"/>
      <c r="D50" s="144"/>
      <c r="E50" s="66" t="str">
        <f t="shared" si="0"/>
        <v/>
      </c>
      <c r="F50" s="123">
        <f>SUMIFS('1. Staff costs'!N:N,'1. Staff costs'!C:C,B50,'1. Staff costs'!O:O,"&lt;&gt;Error")</f>
        <v>0</v>
      </c>
      <c r="G50" s="123">
        <f>SUMIFS('2-3. Travel Costs&amp;Costs of Stay'!O:O,'2-3. Travel Costs&amp;Costs of Stay'!C:C,B50,'2-3. Travel Costs&amp;Costs of Stay'!R:R,"&lt;&gt;Error")</f>
        <v>0</v>
      </c>
      <c r="H50" s="123">
        <f>SUMIFS('2-3. Travel Costs&amp;Costs of Stay'!P:P,'2-3. Travel Costs&amp;Costs of Stay'!C:C,B50,'2-3. Travel Costs&amp;Costs of Stay'!R:R,"&lt;&gt;Error")</f>
        <v>0</v>
      </c>
      <c r="I50" s="123">
        <f>SUMIFS('4. Equipment Costs'!N:N,'4. Equipment Costs'!C:C,B50,'4. Equipment Costs'!O:O,"&lt;&gt;Error")</f>
        <v>0</v>
      </c>
      <c r="J50" s="123">
        <f>SUMIFS('5. Subcontracting Costs'!N:N,'5. Subcontracting Costs'!C:C,B50,'5. Subcontracting Costs'!O:O,"&lt;&gt;Error")</f>
        <v>0</v>
      </c>
      <c r="K50" s="200">
        <f t="shared" si="2"/>
        <v>0</v>
      </c>
      <c r="L50" s="200"/>
    </row>
    <row r="51" spans="2:12" s="67" customFormat="1" x14ac:dyDescent="0.35">
      <c r="B51" s="174" t="s">
        <v>117</v>
      </c>
      <c r="C51" s="144"/>
      <c r="D51" s="144"/>
      <c r="E51" s="66" t="str">
        <f t="shared" si="0"/>
        <v/>
      </c>
      <c r="F51" s="123">
        <f>SUMIFS('1. Staff costs'!N:N,'1. Staff costs'!C:C,B51,'1. Staff costs'!O:O,"&lt;&gt;Error")</f>
        <v>0</v>
      </c>
      <c r="G51" s="123">
        <f>SUMIFS('2-3. Travel Costs&amp;Costs of Stay'!O:O,'2-3. Travel Costs&amp;Costs of Stay'!C:C,B51,'2-3. Travel Costs&amp;Costs of Stay'!R:R,"&lt;&gt;Error")</f>
        <v>0</v>
      </c>
      <c r="H51" s="123">
        <f>SUMIFS('2-3. Travel Costs&amp;Costs of Stay'!P:P,'2-3. Travel Costs&amp;Costs of Stay'!C:C,B51,'2-3. Travel Costs&amp;Costs of Stay'!R:R,"&lt;&gt;Error")</f>
        <v>0</v>
      </c>
      <c r="I51" s="123">
        <f>SUMIFS('4. Equipment Costs'!N:N,'4. Equipment Costs'!C:C,B51,'4. Equipment Costs'!O:O,"&lt;&gt;Error")</f>
        <v>0</v>
      </c>
      <c r="J51" s="123">
        <f>SUMIFS('5. Subcontracting Costs'!N:N,'5. Subcontracting Costs'!C:C,B51,'5. Subcontracting Costs'!O:O,"&lt;&gt;Error")</f>
        <v>0</v>
      </c>
      <c r="K51" s="200">
        <f t="shared" si="2"/>
        <v>0</v>
      </c>
      <c r="L51" s="200"/>
    </row>
    <row r="52" spans="2:12" s="67" customFormat="1" x14ac:dyDescent="0.35">
      <c r="B52" s="174" t="s">
        <v>118</v>
      </c>
      <c r="C52" s="144"/>
      <c r="D52" s="144"/>
      <c r="E52" s="66" t="str">
        <f t="shared" si="0"/>
        <v/>
      </c>
      <c r="F52" s="123">
        <f>SUMIFS('1. Staff costs'!N:N,'1. Staff costs'!C:C,B52,'1. Staff costs'!O:O,"&lt;&gt;Error")</f>
        <v>0</v>
      </c>
      <c r="G52" s="123">
        <f>SUMIFS('2-3. Travel Costs&amp;Costs of Stay'!O:O,'2-3. Travel Costs&amp;Costs of Stay'!C:C,B52,'2-3. Travel Costs&amp;Costs of Stay'!R:R,"&lt;&gt;Error")</f>
        <v>0</v>
      </c>
      <c r="H52" s="123">
        <f>SUMIFS('2-3. Travel Costs&amp;Costs of Stay'!P:P,'2-3. Travel Costs&amp;Costs of Stay'!C:C,B52,'2-3. Travel Costs&amp;Costs of Stay'!R:R,"&lt;&gt;Error")</f>
        <v>0</v>
      </c>
      <c r="I52" s="123">
        <f>SUMIFS('4. Equipment Costs'!N:N,'4. Equipment Costs'!C:C,B52,'4. Equipment Costs'!O:O,"&lt;&gt;Error")</f>
        <v>0</v>
      </c>
      <c r="J52" s="123">
        <f>SUMIFS('5. Subcontracting Costs'!N:N,'5. Subcontracting Costs'!C:C,B52,'5. Subcontracting Costs'!O:O,"&lt;&gt;Error")</f>
        <v>0</v>
      </c>
      <c r="K52" s="200">
        <f t="shared" si="2"/>
        <v>0</v>
      </c>
      <c r="L52" s="200"/>
    </row>
    <row r="53" spans="2:12" s="67" customFormat="1" x14ac:dyDescent="0.35">
      <c r="B53" s="174" t="s">
        <v>119</v>
      </c>
      <c r="C53" s="144"/>
      <c r="D53" s="144"/>
      <c r="E53" s="66" t="str">
        <f t="shared" si="0"/>
        <v/>
      </c>
      <c r="F53" s="123">
        <f>SUMIFS('1. Staff costs'!N:N,'1. Staff costs'!C:C,B53,'1. Staff costs'!O:O,"&lt;&gt;Error")</f>
        <v>0</v>
      </c>
      <c r="G53" s="123">
        <f>SUMIFS('2-3. Travel Costs&amp;Costs of Stay'!O:O,'2-3. Travel Costs&amp;Costs of Stay'!C:C,B53,'2-3. Travel Costs&amp;Costs of Stay'!R:R,"&lt;&gt;Error")</f>
        <v>0</v>
      </c>
      <c r="H53" s="123">
        <f>SUMIFS('2-3. Travel Costs&amp;Costs of Stay'!P:P,'2-3. Travel Costs&amp;Costs of Stay'!C:C,B53,'2-3. Travel Costs&amp;Costs of Stay'!R:R,"&lt;&gt;Error")</f>
        <v>0</v>
      </c>
      <c r="I53" s="123">
        <f>SUMIFS('4. Equipment Costs'!N:N,'4. Equipment Costs'!C:C,B53,'4. Equipment Costs'!O:O,"&lt;&gt;Error")</f>
        <v>0</v>
      </c>
      <c r="J53" s="123">
        <f>SUMIFS('5. Subcontracting Costs'!N:N,'5. Subcontracting Costs'!C:C,B53,'5. Subcontracting Costs'!O:O,"&lt;&gt;Error")</f>
        <v>0</v>
      </c>
      <c r="K53" s="200">
        <f t="shared" si="2"/>
        <v>0</v>
      </c>
      <c r="L53" s="200"/>
    </row>
    <row r="54" spans="2:12" s="67" customFormat="1" x14ac:dyDescent="0.35">
      <c r="B54" s="174" t="s">
        <v>120</v>
      </c>
      <c r="C54" s="144"/>
      <c r="D54" s="144"/>
      <c r="E54" s="66" t="str">
        <f t="shared" si="0"/>
        <v/>
      </c>
      <c r="F54" s="123">
        <f>SUMIFS('1. Staff costs'!N:N,'1. Staff costs'!C:C,B54,'1. Staff costs'!O:O,"&lt;&gt;Error")</f>
        <v>0</v>
      </c>
      <c r="G54" s="123">
        <f>SUMIFS('2-3. Travel Costs&amp;Costs of Stay'!O:O,'2-3. Travel Costs&amp;Costs of Stay'!C:C,B54,'2-3. Travel Costs&amp;Costs of Stay'!R:R,"&lt;&gt;Error")</f>
        <v>0</v>
      </c>
      <c r="H54" s="123">
        <f>SUMIFS('2-3. Travel Costs&amp;Costs of Stay'!P:P,'2-3. Travel Costs&amp;Costs of Stay'!C:C,B54,'2-3. Travel Costs&amp;Costs of Stay'!R:R,"&lt;&gt;Error")</f>
        <v>0</v>
      </c>
      <c r="I54" s="123">
        <f>SUMIFS('4. Equipment Costs'!N:N,'4. Equipment Costs'!C:C,B54,'4. Equipment Costs'!O:O,"&lt;&gt;Error")</f>
        <v>0</v>
      </c>
      <c r="J54" s="123">
        <f>SUMIFS('5. Subcontracting Costs'!N:N,'5. Subcontracting Costs'!C:C,B54,'5. Subcontracting Costs'!O:O,"&lt;&gt;Error")</f>
        <v>0</v>
      </c>
      <c r="K54" s="200">
        <f t="shared" si="2"/>
        <v>0</v>
      </c>
      <c r="L54" s="200"/>
    </row>
    <row r="55" spans="2:12" s="67" customFormat="1" x14ac:dyDescent="0.35">
      <c r="B55" s="174" t="s">
        <v>121</v>
      </c>
      <c r="C55" s="144"/>
      <c r="D55" s="144"/>
      <c r="E55" s="66" t="str">
        <f t="shared" si="0"/>
        <v/>
      </c>
      <c r="F55" s="123">
        <f>SUMIFS('1. Staff costs'!N:N,'1. Staff costs'!C:C,B55,'1. Staff costs'!O:O,"&lt;&gt;Error")</f>
        <v>0</v>
      </c>
      <c r="G55" s="123">
        <f>SUMIFS('2-3. Travel Costs&amp;Costs of Stay'!O:O,'2-3. Travel Costs&amp;Costs of Stay'!C:C,B55,'2-3. Travel Costs&amp;Costs of Stay'!R:R,"&lt;&gt;Error")</f>
        <v>0</v>
      </c>
      <c r="H55" s="123">
        <f>SUMIFS('2-3. Travel Costs&amp;Costs of Stay'!P:P,'2-3. Travel Costs&amp;Costs of Stay'!C:C,B55,'2-3. Travel Costs&amp;Costs of Stay'!R:R,"&lt;&gt;Error")</f>
        <v>0</v>
      </c>
      <c r="I55" s="123">
        <f>SUMIFS('4. Equipment Costs'!N:N,'4. Equipment Costs'!C:C,B55,'4. Equipment Costs'!O:O,"&lt;&gt;Error")</f>
        <v>0</v>
      </c>
      <c r="J55" s="123">
        <f>SUMIFS('5. Subcontracting Costs'!N:N,'5. Subcontracting Costs'!C:C,B55,'5. Subcontracting Costs'!O:O,"&lt;&gt;Error")</f>
        <v>0</v>
      </c>
      <c r="K55" s="200">
        <f t="shared" si="2"/>
        <v>0</v>
      </c>
      <c r="L55" s="200"/>
    </row>
    <row r="56" spans="2:12" s="67" customFormat="1" x14ac:dyDescent="0.35">
      <c r="B56" s="174" t="s">
        <v>122</v>
      </c>
      <c r="C56" s="144"/>
      <c r="D56" s="144"/>
      <c r="E56" s="66" t="str">
        <f t="shared" si="0"/>
        <v/>
      </c>
      <c r="F56" s="123">
        <f>SUMIFS('1. Staff costs'!N:N,'1. Staff costs'!C:C,B56,'1. Staff costs'!O:O,"&lt;&gt;Error")</f>
        <v>0</v>
      </c>
      <c r="G56" s="123">
        <f>SUMIFS('2-3. Travel Costs&amp;Costs of Stay'!O:O,'2-3. Travel Costs&amp;Costs of Stay'!C:C,B56,'2-3. Travel Costs&amp;Costs of Stay'!R:R,"&lt;&gt;Error")</f>
        <v>0</v>
      </c>
      <c r="H56" s="123">
        <f>SUMIFS('2-3. Travel Costs&amp;Costs of Stay'!P:P,'2-3. Travel Costs&amp;Costs of Stay'!C:C,B56,'2-3. Travel Costs&amp;Costs of Stay'!R:R,"&lt;&gt;Error")</f>
        <v>0</v>
      </c>
      <c r="I56" s="123">
        <f>SUMIFS('4. Equipment Costs'!N:N,'4. Equipment Costs'!C:C,B56,'4. Equipment Costs'!O:O,"&lt;&gt;Error")</f>
        <v>0</v>
      </c>
      <c r="J56" s="123">
        <f>SUMIFS('5. Subcontracting Costs'!N:N,'5. Subcontracting Costs'!C:C,B56,'5. Subcontracting Costs'!O:O,"&lt;&gt;Error")</f>
        <v>0</v>
      </c>
      <c r="K56" s="200">
        <f t="shared" si="2"/>
        <v>0</v>
      </c>
      <c r="L56" s="200"/>
    </row>
    <row r="57" spans="2:12" s="67" customFormat="1" x14ac:dyDescent="0.35">
      <c r="B57" s="174" t="s">
        <v>123</v>
      </c>
      <c r="C57" s="144"/>
      <c r="D57" s="144"/>
      <c r="E57" s="66" t="str">
        <f t="shared" si="0"/>
        <v/>
      </c>
      <c r="F57" s="123">
        <f>SUMIFS('1. Staff costs'!N:N,'1. Staff costs'!C:C,B57,'1. Staff costs'!O:O,"&lt;&gt;Error")</f>
        <v>0</v>
      </c>
      <c r="G57" s="123">
        <f>SUMIFS('2-3. Travel Costs&amp;Costs of Stay'!O:O,'2-3. Travel Costs&amp;Costs of Stay'!C:C,B57,'2-3. Travel Costs&amp;Costs of Stay'!R:R,"&lt;&gt;Error")</f>
        <v>0</v>
      </c>
      <c r="H57" s="123">
        <f>SUMIFS('2-3. Travel Costs&amp;Costs of Stay'!P:P,'2-3. Travel Costs&amp;Costs of Stay'!C:C,B57,'2-3. Travel Costs&amp;Costs of Stay'!R:R,"&lt;&gt;Error")</f>
        <v>0</v>
      </c>
      <c r="I57" s="123">
        <f>SUMIFS('4. Equipment Costs'!N:N,'4. Equipment Costs'!C:C,B57,'4. Equipment Costs'!O:O,"&lt;&gt;Error")</f>
        <v>0</v>
      </c>
      <c r="J57" s="123">
        <f>SUMIFS('5. Subcontracting Costs'!N:N,'5. Subcontracting Costs'!C:C,B57,'5. Subcontracting Costs'!O:O,"&lt;&gt;Error")</f>
        <v>0</v>
      </c>
      <c r="K57" s="200">
        <f t="shared" si="2"/>
        <v>0</v>
      </c>
      <c r="L57" s="200"/>
    </row>
    <row r="58" spans="2:12" s="67" customFormat="1" x14ac:dyDescent="0.35">
      <c r="B58" s="174" t="s">
        <v>124</v>
      </c>
      <c r="C58" s="144"/>
      <c r="D58" s="144"/>
      <c r="E58" s="66" t="str">
        <f t="shared" si="0"/>
        <v/>
      </c>
      <c r="F58" s="123">
        <f>SUMIFS('1. Staff costs'!N:N,'1. Staff costs'!C:C,B58,'1. Staff costs'!O:O,"&lt;&gt;Error")</f>
        <v>0</v>
      </c>
      <c r="G58" s="123">
        <f>SUMIFS('2-3. Travel Costs&amp;Costs of Stay'!O:O,'2-3. Travel Costs&amp;Costs of Stay'!C:C,B58,'2-3. Travel Costs&amp;Costs of Stay'!R:R,"&lt;&gt;Error")</f>
        <v>0</v>
      </c>
      <c r="H58" s="123">
        <f>SUMIFS('2-3. Travel Costs&amp;Costs of Stay'!P:P,'2-3. Travel Costs&amp;Costs of Stay'!C:C,B58,'2-3. Travel Costs&amp;Costs of Stay'!R:R,"&lt;&gt;Error")</f>
        <v>0</v>
      </c>
      <c r="I58" s="123">
        <f>SUMIFS('4. Equipment Costs'!N:N,'4. Equipment Costs'!C:C,B58,'4. Equipment Costs'!O:O,"&lt;&gt;Error")</f>
        <v>0</v>
      </c>
      <c r="J58" s="123">
        <f>SUMIFS('5. Subcontracting Costs'!N:N,'5. Subcontracting Costs'!C:C,B58,'5. Subcontracting Costs'!O:O,"&lt;&gt;Error")</f>
        <v>0</v>
      </c>
      <c r="K58" s="200">
        <f t="shared" si="2"/>
        <v>0</v>
      </c>
      <c r="L58" s="200"/>
    </row>
    <row r="59" spans="2:12" s="67" customFormat="1" x14ac:dyDescent="0.35">
      <c r="B59" s="174" t="s">
        <v>125</v>
      </c>
      <c r="C59" s="144"/>
      <c r="D59" s="144"/>
      <c r="E59" s="66" t="str">
        <f t="shared" si="0"/>
        <v/>
      </c>
      <c r="F59" s="123">
        <f>SUMIFS('1. Staff costs'!N:N,'1. Staff costs'!C:C,B59,'1. Staff costs'!O:O,"&lt;&gt;Error")</f>
        <v>0</v>
      </c>
      <c r="G59" s="123">
        <f>SUMIFS('2-3. Travel Costs&amp;Costs of Stay'!O:O,'2-3. Travel Costs&amp;Costs of Stay'!C:C,B59,'2-3. Travel Costs&amp;Costs of Stay'!R:R,"&lt;&gt;Error")</f>
        <v>0</v>
      </c>
      <c r="H59" s="123">
        <f>SUMIFS('2-3. Travel Costs&amp;Costs of Stay'!P:P,'2-3. Travel Costs&amp;Costs of Stay'!C:C,B59,'2-3. Travel Costs&amp;Costs of Stay'!R:R,"&lt;&gt;Error")</f>
        <v>0</v>
      </c>
      <c r="I59" s="123">
        <f>SUMIFS('4. Equipment Costs'!N:N,'4. Equipment Costs'!C:C,B59,'4. Equipment Costs'!O:O,"&lt;&gt;Error")</f>
        <v>0</v>
      </c>
      <c r="J59" s="123">
        <f>SUMIFS('5. Subcontracting Costs'!N:N,'5. Subcontracting Costs'!C:C,B59,'5. Subcontracting Costs'!O:O,"&lt;&gt;Error")</f>
        <v>0</v>
      </c>
      <c r="K59" s="200">
        <f t="shared" si="2"/>
        <v>0</v>
      </c>
      <c r="L59" s="200"/>
    </row>
    <row r="60" spans="2:12" s="67" customFormat="1" x14ac:dyDescent="0.35">
      <c r="B60" s="174" t="s">
        <v>126</v>
      </c>
      <c r="C60" s="144"/>
      <c r="D60" s="144"/>
      <c r="E60" s="66" t="str">
        <f t="shared" si="0"/>
        <v/>
      </c>
      <c r="F60" s="123">
        <f>SUMIFS('1. Staff costs'!N:N,'1. Staff costs'!C:C,B60,'1. Staff costs'!O:O,"&lt;&gt;Error")</f>
        <v>0</v>
      </c>
      <c r="G60" s="123">
        <f>SUMIFS('2-3. Travel Costs&amp;Costs of Stay'!O:O,'2-3. Travel Costs&amp;Costs of Stay'!C:C,B60,'2-3. Travel Costs&amp;Costs of Stay'!R:R,"&lt;&gt;Error")</f>
        <v>0</v>
      </c>
      <c r="H60" s="123">
        <f>SUMIFS('2-3. Travel Costs&amp;Costs of Stay'!P:P,'2-3. Travel Costs&amp;Costs of Stay'!C:C,B60,'2-3. Travel Costs&amp;Costs of Stay'!R:R,"&lt;&gt;Error")</f>
        <v>0</v>
      </c>
      <c r="I60" s="123">
        <f>SUMIFS('4. Equipment Costs'!N:N,'4. Equipment Costs'!C:C,B60,'4. Equipment Costs'!O:O,"&lt;&gt;Error")</f>
        <v>0</v>
      </c>
      <c r="J60" s="123">
        <f>SUMIFS('5. Subcontracting Costs'!N:N,'5. Subcontracting Costs'!C:C,B60,'5. Subcontracting Costs'!O:O,"&lt;&gt;Error")</f>
        <v>0</v>
      </c>
      <c r="K60" s="200">
        <f t="shared" si="2"/>
        <v>0</v>
      </c>
      <c r="L60" s="200"/>
    </row>
    <row r="61" spans="2:12" s="67" customFormat="1" x14ac:dyDescent="0.35">
      <c r="B61" s="174" t="s">
        <v>127</v>
      </c>
      <c r="C61" s="144"/>
      <c r="D61" s="144"/>
      <c r="E61" s="66" t="str">
        <f t="shared" si="0"/>
        <v/>
      </c>
      <c r="F61" s="123">
        <f>SUMIFS('1. Staff costs'!N:N,'1. Staff costs'!C:C,B61,'1. Staff costs'!O:O,"&lt;&gt;Error")</f>
        <v>0</v>
      </c>
      <c r="G61" s="123">
        <f>SUMIFS('2-3. Travel Costs&amp;Costs of Stay'!O:O,'2-3. Travel Costs&amp;Costs of Stay'!C:C,B61,'2-3. Travel Costs&amp;Costs of Stay'!R:R,"&lt;&gt;Error")</f>
        <v>0</v>
      </c>
      <c r="H61" s="123">
        <f>SUMIFS('2-3. Travel Costs&amp;Costs of Stay'!P:P,'2-3. Travel Costs&amp;Costs of Stay'!C:C,B61,'2-3. Travel Costs&amp;Costs of Stay'!R:R,"&lt;&gt;Error")</f>
        <v>0</v>
      </c>
      <c r="I61" s="123">
        <f>SUMIFS('4. Equipment Costs'!N:N,'4. Equipment Costs'!C:C,B61,'4. Equipment Costs'!O:O,"&lt;&gt;Error")</f>
        <v>0</v>
      </c>
      <c r="J61" s="123">
        <f>SUMIFS('5. Subcontracting Costs'!N:N,'5. Subcontracting Costs'!C:C,B61,'5. Subcontracting Costs'!O:O,"&lt;&gt;Error")</f>
        <v>0</v>
      </c>
      <c r="K61" s="200">
        <f t="shared" si="2"/>
        <v>0</v>
      </c>
      <c r="L61" s="200"/>
    </row>
    <row r="62" spans="2:12" s="67" customFormat="1" x14ac:dyDescent="0.35">
      <c r="B62" s="174" t="s">
        <v>128</v>
      </c>
      <c r="C62" s="144"/>
      <c r="D62" s="144"/>
      <c r="E62" s="66" t="str">
        <f t="shared" si="0"/>
        <v/>
      </c>
      <c r="F62" s="123">
        <f>SUMIFS('1. Staff costs'!N:N,'1. Staff costs'!C:C,B62,'1. Staff costs'!O:O,"&lt;&gt;Error")</f>
        <v>0</v>
      </c>
      <c r="G62" s="123">
        <f>SUMIFS('2-3. Travel Costs&amp;Costs of Stay'!O:O,'2-3. Travel Costs&amp;Costs of Stay'!C:C,B62,'2-3. Travel Costs&amp;Costs of Stay'!R:R,"&lt;&gt;Error")</f>
        <v>0</v>
      </c>
      <c r="H62" s="123">
        <f>SUMIFS('2-3. Travel Costs&amp;Costs of Stay'!P:P,'2-3. Travel Costs&amp;Costs of Stay'!C:C,B62,'2-3. Travel Costs&amp;Costs of Stay'!R:R,"&lt;&gt;Error")</f>
        <v>0</v>
      </c>
      <c r="I62" s="123">
        <f>SUMIFS('4. Equipment Costs'!N:N,'4. Equipment Costs'!C:C,B62,'4. Equipment Costs'!O:O,"&lt;&gt;Error")</f>
        <v>0</v>
      </c>
      <c r="J62" s="123">
        <f>SUMIFS('5. Subcontracting Costs'!N:N,'5. Subcontracting Costs'!C:C,B62,'5. Subcontracting Costs'!O:O,"&lt;&gt;Error")</f>
        <v>0</v>
      </c>
      <c r="K62" s="200">
        <f t="shared" si="2"/>
        <v>0</v>
      </c>
      <c r="L62" s="200"/>
    </row>
    <row r="63" spans="2:12" s="67" customFormat="1" x14ac:dyDescent="0.35">
      <c r="B63" s="174" t="s">
        <v>136</v>
      </c>
      <c r="C63" s="144"/>
      <c r="D63" s="144"/>
      <c r="E63" s="66" t="str">
        <f t="shared" si="0"/>
        <v/>
      </c>
      <c r="F63" s="123">
        <f>SUMIFS('1. Staff costs'!N:N,'1. Staff costs'!C:C,B63,'1. Staff costs'!O:O,"&lt;&gt;Error")</f>
        <v>0</v>
      </c>
      <c r="G63" s="123">
        <f>SUMIFS('2-3. Travel Costs&amp;Costs of Stay'!O:O,'2-3. Travel Costs&amp;Costs of Stay'!C:C,B63,'2-3. Travel Costs&amp;Costs of Stay'!R:R,"&lt;&gt;Error")</f>
        <v>0</v>
      </c>
      <c r="H63" s="123">
        <f>SUMIFS('2-3. Travel Costs&amp;Costs of Stay'!P:P,'2-3. Travel Costs&amp;Costs of Stay'!C:C,B63,'2-3. Travel Costs&amp;Costs of Stay'!R:R,"&lt;&gt;Error")</f>
        <v>0</v>
      </c>
      <c r="I63" s="123">
        <f>SUMIFS('4. Equipment Costs'!N:N,'4. Equipment Costs'!C:C,B63,'4. Equipment Costs'!O:O,"&lt;&gt;Error")</f>
        <v>0</v>
      </c>
      <c r="J63" s="123">
        <f>SUMIFS('5. Subcontracting Costs'!N:N,'5. Subcontracting Costs'!C:C,B63,'5. Subcontracting Costs'!O:O,"&lt;&gt;Error")</f>
        <v>0</v>
      </c>
      <c r="K63" s="200">
        <f t="shared" si="2"/>
        <v>0</v>
      </c>
      <c r="L63" s="200"/>
    </row>
    <row r="64" spans="2:12" s="67" customFormat="1" x14ac:dyDescent="0.35">
      <c r="B64" s="174" t="s">
        <v>137</v>
      </c>
      <c r="C64" s="144"/>
      <c r="D64" s="144"/>
      <c r="E64" s="66" t="str">
        <f t="shared" si="0"/>
        <v/>
      </c>
      <c r="F64" s="123">
        <f>SUMIFS('1. Staff costs'!N:N,'1. Staff costs'!C:C,B64,'1. Staff costs'!O:O,"&lt;&gt;Error")</f>
        <v>0</v>
      </c>
      <c r="G64" s="123">
        <f>SUMIFS('2-3. Travel Costs&amp;Costs of Stay'!O:O,'2-3. Travel Costs&amp;Costs of Stay'!C:C,B64,'2-3. Travel Costs&amp;Costs of Stay'!R:R,"&lt;&gt;Error")</f>
        <v>0</v>
      </c>
      <c r="H64" s="123">
        <f>SUMIFS('2-3. Travel Costs&amp;Costs of Stay'!P:P,'2-3. Travel Costs&amp;Costs of Stay'!C:C,B64,'2-3. Travel Costs&amp;Costs of Stay'!R:R,"&lt;&gt;Error")</f>
        <v>0</v>
      </c>
      <c r="I64" s="123">
        <f>SUMIFS('4. Equipment Costs'!N:N,'4. Equipment Costs'!C:C,B64,'4. Equipment Costs'!O:O,"&lt;&gt;Error")</f>
        <v>0</v>
      </c>
      <c r="J64" s="123">
        <f>SUMIFS('5. Subcontracting Costs'!N:N,'5. Subcontracting Costs'!C:C,B64,'5. Subcontracting Costs'!O:O,"&lt;&gt;Error")</f>
        <v>0</v>
      </c>
      <c r="K64" s="200">
        <f t="shared" si="2"/>
        <v>0</v>
      </c>
      <c r="L64" s="200"/>
    </row>
    <row r="65" spans="2:12" s="67" customFormat="1" x14ac:dyDescent="0.35">
      <c r="B65" s="174" t="s">
        <v>138</v>
      </c>
      <c r="C65" s="144"/>
      <c r="D65" s="144"/>
      <c r="E65" s="66" t="str">
        <f t="shared" si="0"/>
        <v/>
      </c>
      <c r="F65" s="123">
        <f>SUMIFS('1. Staff costs'!N:N,'1. Staff costs'!C:C,B65,'1. Staff costs'!O:O,"&lt;&gt;Error")</f>
        <v>0</v>
      </c>
      <c r="G65" s="123">
        <f>SUMIFS('2-3. Travel Costs&amp;Costs of Stay'!O:O,'2-3. Travel Costs&amp;Costs of Stay'!C:C,B65,'2-3. Travel Costs&amp;Costs of Stay'!R:R,"&lt;&gt;Error")</f>
        <v>0</v>
      </c>
      <c r="H65" s="123">
        <f>SUMIFS('2-3. Travel Costs&amp;Costs of Stay'!P:P,'2-3. Travel Costs&amp;Costs of Stay'!C:C,B65,'2-3. Travel Costs&amp;Costs of Stay'!R:R,"&lt;&gt;Error")</f>
        <v>0</v>
      </c>
      <c r="I65" s="123">
        <f>SUMIFS('4. Equipment Costs'!N:N,'4. Equipment Costs'!C:C,B65,'4. Equipment Costs'!O:O,"&lt;&gt;Error")</f>
        <v>0</v>
      </c>
      <c r="J65" s="123">
        <f>SUMIFS('5. Subcontracting Costs'!N:N,'5. Subcontracting Costs'!C:C,B65,'5. Subcontracting Costs'!O:O,"&lt;&gt;Error")</f>
        <v>0</v>
      </c>
      <c r="K65" s="200">
        <f t="shared" si="2"/>
        <v>0</v>
      </c>
      <c r="L65" s="200"/>
    </row>
    <row r="66" spans="2:12" s="67" customFormat="1" x14ac:dyDescent="0.35">
      <c r="B66" s="174" t="s">
        <v>139</v>
      </c>
      <c r="C66" s="144"/>
      <c r="D66" s="144"/>
      <c r="E66" s="66" t="str">
        <f t="shared" si="0"/>
        <v/>
      </c>
      <c r="F66" s="123">
        <f>SUMIFS('1. Staff costs'!N:N,'1. Staff costs'!C:C,B66,'1. Staff costs'!O:O,"&lt;&gt;Error")</f>
        <v>0</v>
      </c>
      <c r="G66" s="123">
        <f>SUMIFS('2-3. Travel Costs&amp;Costs of Stay'!O:O,'2-3. Travel Costs&amp;Costs of Stay'!C:C,B66,'2-3. Travel Costs&amp;Costs of Stay'!R:R,"&lt;&gt;Error")</f>
        <v>0</v>
      </c>
      <c r="H66" s="123">
        <f>SUMIFS('2-3. Travel Costs&amp;Costs of Stay'!P:P,'2-3. Travel Costs&amp;Costs of Stay'!C:C,B66,'2-3. Travel Costs&amp;Costs of Stay'!R:R,"&lt;&gt;Error")</f>
        <v>0</v>
      </c>
      <c r="I66" s="123">
        <f>SUMIFS('4. Equipment Costs'!N:N,'4. Equipment Costs'!C:C,B66,'4. Equipment Costs'!O:O,"&lt;&gt;Error")</f>
        <v>0</v>
      </c>
      <c r="J66" s="123">
        <f>SUMIFS('5. Subcontracting Costs'!N:N,'5. Subcontracting Costs'!C:C,B66,'5. Subcontracting Costs'!O:O,"&lt;&gt;Error")</f>
        <v>0</v>
      </c>
      <c r="K66" s="200">
        <f t="shared" si="2"/>
        <v>0</v>
      </c>
      <c r="L66" s="200"/>
    </row>
    <row r="67" spans="2:12" s="67" customFormat="1" x14ac:dyDescent="0.35">
      <c r="B67" s="174" t="s">
        <v>140</v>
      </c>
      <c r="C67" s="144"/>
      <c r="D67" s="144"/>
      <c r="E67" s="66" t="str">
        <f t="shared" si="0"/>
        <v/>
      </c>
      <c r="F67" s="123">
        <f>SUMIFS('1. Staff costs'!N:N,'1. Staff costs'!C:C,B67,'1. Staff costs'!O:O,"&lt;&gt;Error")</f>
        <v>0</v>
      </c>
      <c r="G67" s="123">
        <f>SUMIFS('2-3. Travel Costs&amp;Costs of Stay'!O:O,'2-3. Travel Costs&amp;Costs of Stay'!C:C,B67,'2-3. Travel Costs&amp;Costs of Stay'!R:R,"&lt;&gt;Error")</f>
        <v>0</v>
      </c>
      <c r="H67" s="123">
        <f>SUMIFS('2-3. Travel Costs&amp;Costs of Stay'!P:P,'2-3. Travel Costs&amp;Costs of Stay'!C:C,B67,'2-3. Travel Costs&amp;Costs of Stay'!R:R,"&lt;&gt;Error")</f>
        <v>0</v>
      </c>
      <c r="I67" s="123">
        <f>SUMIFS('4. Equipment Costs'!N:N,'4. Equipment Costs'!C:C,B67,'4. Equipment Costs'!O:O,"&lt;&gt;Error")</f>
        <v>0</v>
      </c>
      <c r="J67" s="123">
        <f>SUMIFS('5. Subcontracting Costs'!N:N,'5. Subcontracting Costs'!C:C,B67,'5. Subcontracting Costs'!O:O,"&lt;&gt;Error")</f>
        <v>0</v>
      </c>
      <c r="K67" s="200">
        <f t="shared" si="2"/>
        <v>0</v>
      </c>
      <c r="L67" s="200"/>
    </row>
    <row r="68" spans="2:12" s="67" customFormat="1" x14ac:dyDescent="0.35">
      <c r="B68" s="174" t="s">
        <v>141</v>
      </c>
      <c r="C68" s="144"/>
      <c r="D68" s="144"/>
      <c r="E68" s="66" t="str">
        <f t="shared" si="0"/>
        <v/>
      </c>
      <c r="F68" s="123">
        <f>SUMIFS('1. Staff costs'!N:N,'1. Staff costs'!C:C,B68,'1. Staff costs'!O:O,"&lt;&gt;Error")</f>
        <v>0</v>
      </c>
      <c r="G68" s="123">
        <f>SUMIFS('2-3. Travel Costs&amp;Costs of Stay'!O:O,'2-3. Travel Costs&amp;Costs of Stay'!C:C,B68,'2-3. Travel Costs&amp;Costs of Stay'!R:R,"&lt;&gt;Error")</f>
        <v>0</v>
      </c>
      <c r="H68" s="123">
        <f>SUMIFS('2-3. Travel Costs&amp;Costs of Stay'!P:P,'2-3. Travel Costs&amp;Costs of Stay'!C:C,B68,'2-3. Travel Costs&amp;Costs of Stay'!R:R,"&lt;&gt;Error")</f>
        <v>0</v>
      </c>
      <c r="I68" s="123">
        <f>SUMIFS('4. Equipment Costs'!N:N,'4. Equipment Costs'!C:C,B68,'4. Equipment Costs'!O:O,"&lt;&gt;Error")</f>
        <v>0</v>
      </c>
      <c r="J68" s="123">
        <f>SUMIFS('5. Subcontracting Costs'!N:N,'5. Subcontracting Costs'!C:C,B68,'5. Subcontracting Costs'!O:O,"&lt;&gt;Error")</f>
        <v>0</v>
      </c>
      <c r="K68" s="200">
        <f t="shared" si="2"/>
        <v>0</v>
      </c>
      <c r="L68" s="200"/>
    </row>
    <row r="69" spans="2:12" s="67" customFormat="1" x14ac:dyDescent="0.35">
      <c r="B69" s="174" t="s">
        <v>142</v>
      </c>
      <c r="C69" s="144"/>
      <c r="D69" s="144"/>
      <c r="E69" s="66" t="str">
        <f t="shared" si="0"/>
        <v/>
      </c>
      <c r="F69" s="123">
        <f>SUMIFS('1. Staff costs'!N:N,'1. Staff costs'!C:C,B69,'1. Staff costs'!O:O,"&lt;&gt;Error")</f>
        <v>0</v>
      </c>
      <c r="G69" s="123">
        <f>SUMIFS('2-3. Travel Costs&amp;Costs of Stay'!O:O,'2-3. Travel Costs&amp;Costs of Stay'!C:C,B69,'2-3. Travel Costs&amp;Costs of Stay'!R:R,"&lt;&gt;Error")</f>
        <v>0</v>
      </c>
      <c r="H69" s="123">
        <f>SUMIFS('2-3. Travel Costs&amp;Costs of Stay'!P:P,'2-3. Travel Costs&amp;Costs of Stay'!C:C,B69,'2-3. Travel Costs&amp;Costs of Stay'!R:R,"&lt;&gt;Error")</f>
        <v>0</v>
      </c>
      <c r="I69" s="123">
        <f>SUMIFS('4. Equipment Costs'!N:N,'4. Equipment Costs'!C:C,B69,'4. Equipment Costs'!O:O,"&lt;&gt;Error")</f>
        <v>0</v>
      </c>
      <c r="J69" s="123">
        <f>SUMIFS('5. Subcontracting Costs'!N:N,'5. Subcontracting Costs'!C:C,B69,'5. Subcontracting Costs'!O:O,"&lt;&gt;Error")</f>
        <v>0</v>
      </c>
      <c r="K69" s="200">
        <f t="shared" si="2"/>
        <v>0</v>
      </c>
      <c r="L69" s="200"/>
    </row>
    <row r="70" spans="2:12" s="67" customFormat="1" x14ac:dyDescent="0.35">
      <c r="B70" s="174" t="s">
        <v>143</v>
      </c>
      <c r="C70" s="144"/>
      <c r="D70" s="144"/>
      <c r="E70" s="66" t="str">
        <f t="shared" si="0"/>
        <v/>
      </c>
      <c r="F70" s="123">
        <f>SUMIFS('1. Staff costs'!N:N,'1. Staff costs'!C:C,B70,'1. Staff costs'!O:O,"&lt;&gt;Error")</f>
        <v>0</v>
      </c>
      <c r="G70" s="123">
        <f>SUMIFS('2-3. Travel Costs&amp;Costs of Stay'!O:O,'2-3. Travel Costs&amp;Costs of Stay'!C:C,B70,'2-3. Travel Costs&amp;Costs of Stay'!R:R,"&lt;&gt;Error")</f>
        <v>0</v>
      </c>
      <c r="H70" s="123">
        <f>SUMIFS('2-3. Travel Costs&amp;Costs of Stay'!P:P,'2-3. Travel Costs&amp;Costs of Stay'!C:C,B70,'2-3. Travel Costs&amp;Costs of Stay'!R:R,"&lt;&gt;Error")</f>
        <v>0</v>
      </c>
      <c r="I70" s="123">
        <f>SUMIFS('4. Equipment Costs'!N:N,'4. Equipment Costs'!C:C,B70,'4. Equipment Costs'!O:O,"&lt;&gt;Error")</f>
        <v>0</v>
      </c>
      <c r="J70" s="123">
        <f>SUMIFS('5. Subcontracting Costs'!N:N,'5. Subcontracting Costs'!C:C,B70,'5. Subcontracting Costs'!O:O,"&lt;&gt;Error")</f>
        <v>0</v>
      </c>
      <c r="K70" s="200">
        <f t="shared" si="2"/>
        <v>0</v>
      </c>
      <c r="L70" s="200"/>
    </row>
    <row r="71" spans="2:12" s="67" customFormat="1" x14ac:dyDescent="0.35">
      <c r="B71" s="174" t="s">
        <v>144</v>
      </c>
      <c r="C71" s="144"/>
      <c r="D71" s="144"/>
      <c r="E71" s="66" t="str">
        <f t="shared" si="0"/>
        <v/>
      </c>
      <c r="F71" s="123">
        <f>SUMIFS('1. Staff costs'!N:N,'1. Staff costs'!C:C,B71,'1. Staff costs'!O:O,"&lt;&gt;Error")</f>
        <v>0</v>
      </c>
      <c r="G71" s="123">
        <f>SUMIFS('2-3. Travel Costs&amp;Costs of Stay'!O:O,'2-3. Travel Costs&amp;Costs of Stay'!C:C,B71,'2-3. Travel Costs&amp;Costs of Stay'!R:R,"&lt;&gt;Error")</f>
        <v>0</v>
      </c>
      <c r="H71" s="123">
        <f>SUMIFS('2-3. Travel Costs&amp;Costs of Stay'!P:P,'2-3. Travel Costs&amp;Costs of Stay'!C:C,B71,'2-3. Travel Costs&amp;Costs of Stay'!R:R,"&lt;&gt;Error")</f>
        <v>0</v>
      </c>
      <c r="I71" s="123">
        <f>SUMIFS('4. Equipment Costs'!N:N,'4. Equipment Costs'!C:C,B71,'4. Equipment Costs'!O:O,"&lt;&gt;Error")</f>
        <v>0</v>
      </c>
      <c r="J71" s="123">
        <f>SUMIFS('5. Subcontracting Costs'!N:N,'5. Subcontracting Costs'!C:C,B71,'5. Subcontracting Costs'!O:O,"&lt;&gt;Error")</f>
        <v>0</v>
      </c>
      <c r="K71" s="200">
        <f t="shared" si="2"/>
        <v>0</v>
      </c>
      <c r="L71" s="200"/>
    </row>
    <row r="72" spans="2:12" s="67" customFormat="1" x14ac:dyDescent="0.35">
      <c r="B72" s="174" t="s">
        <v>145</v>
      </c>
      <c r="C72" s="144"/>
      <c r="D72" s="144"/>
      <c r="E72" s="66" t="str">
        <f t="shared" si="0"/>
        <v/>
      </c>
      <c r="F72" s="123">
        <f>SUMIFS('1. Staff costs'!N:N,'1. Staff costs'!C:C,B72,'1. Staff costs'!O:O,"&lt;&gt;Error")</f>
        <v>0</v>
      </c>
      <c r="G72" s="123">
        <f>SUMIFS('2-3. Travel Costs&amp;Costs of Stay'!O:O,'2-3. Travel Costs&amp;Costs of Stay'!C:C,B72,'2-3. Travel Costs&amp;Costs of Stay'!R:R,"&lt;&gt;Error")</f>
        <v>0</v>
      </c>
      <c r="H72" s="123">
        <f>SUMIFS('2-3. Travel Costs&amp;Costs of Stay'!P:P,'2-3. Travel Costs&amp;Costs of Stay'!C:C,B72,'2-3. Travel Costs&amp;Costs of Stay'!R:R,"&lt;&gt;Error")</f>
        <v>0</v>
      </c>
      <c r="I72" s="123">
        <f>SUMIFS('4. Equipment Costs'!N:N,'4. Equipment Costs'!C:C,B72,'4. Equipment Costs'!O:O,"&lt;&gt;Error")</f>
        <v>0</v>
      </c>
      <c r="J72" s="123">
        <f>SUMIFS('5. Subcontracting Costs'!N:N,'5. Subcontracting Costs'!C:C,B72,'5. Subcontracting Costs'!O:O,"&lt;&gt;Error")</f>
        <v>0</v>
      </c>
      <c r="K72" s="200">
        <f t="shared" si="2"/>
        <v>0</v>
      </c>
      <c r="L72" s="200"/>
    </row>
    <row r="73" spans="2:12" s="67" customFormat="1" x14ac:dyDescent="0.35">
      <c r="B73" s="174" t="s">
        <v>150</v>
      </c>
      <c r="C73" s="144"/>
      <c r="D73" s="144"/>
      <c r="E73" s="66" t="str">
        <f t="shared" si="0"/>
        <v/>
      </c>
      <c r="F73" s="123">
        <f>SUMIFS('1. Staff costs'!N:N,'1. Staff costs'!C:C,B73,'1. Staff costs'!O:O,"&lt;&gt;Error")</f>
        <v>0</v>
      </c>
      <c r="G73" s="123">
        <f>SUMIFS('2-3. Travel Costs&amp;Costs of Stay'!O:O,'2-3. Travel Costs&amp;Costs of Stay'!C:C,B73,'2-3. Travel Costs&amp;Costs of Stay'!R:R,"&lt;&gt;Error")</f>
        <v>0</v>
      </c>
      <c r="H73" s="123">
        <f>SUMIFS('2-3. Travel Costs&amp;Costs of Stay'!P:P,'2-3. Travel Costs&amp;Costs of Stay'!C:C,B73,'2-3. Travel Costs&amp;Costs of Stay'!R:R,"&lt;&gt;Error")</f>
        <v>0</v>
      </c>
      <c r="I73" s="123">
        <f>SUMIFS('4. Equipment Costs'!N:N,'4. Equipment Costs'!C:C,B73,'4. Equipment Costs'!O:O,"&lt;&gt;Error")</f>
        <v>0</v>
      </c>
      <c r="J73" s="123">
        <f>SUMIFS('5. Subcontracting Costs'!N:N,'5. Subcontracting Costs'!C:C,B73,'5. Subcontracting Costs'!O:O,"&lt;&gt;Error")</f>
        <v>0</v>
      </c>
      <c r="K73" s="200">
        <f t="shared" si="2"/>
        <v>0</v>
      </c>
      <c r="L73" s="200"/>
    </row>
    <row r="74" spans="2:12" s="67" customFormat="1" x14ac:dyDescent="0.35">
      <c r="B74" s="174" t="s">
        <v>151</v>
      </c>
      <c r="C74" s="144"/>
      <c r="D74" s="144"/>
      <c r="E74" s="66" t="str">
        <f t="shared" si="0"/>
        <v/>
      </c>
      <c r="F74" s="123">
        <f>SUMIFS('1. Staff costs'!N:N,'1. Staff costs'!C:C,B74,'1. Staff costs'!O:O,"&lt;&gt;Error")</f>
        <v>0</v>
      </c>
      <c r="G74" s="123">
        <f>SUMIFS('2-3. Travel Costs&amp;Costs of Stay'!O:O,'2-3. Travel Costs&amp;Costs of Stay'!C:C,B74,'2-3. Travel Costs&amp;Costs of Stay'!R:R,"&lt;&gt;Error")</f>
        <v>0</v>
      </c>
      <c r="H74" s="123">
        <f>SUMIFS('2-3. Travel Costs&amp;Costs of Stay'!P:P,'2-3. Travel Costs&amp;Costs of Stay'!C:C,B74,'2-3. Travel Costs&amp;Costs of Stay'!R:R,"&lt;&gt;Error")</f>
        <v>0</v>
      </c>
      <c r="I74" s="123">
        <f>SUMIFS('4. Equipment Costs'!N:N,'4. Equipment Costs'!C:C,B74,'4. Equipment Costs'!O:O,"&lt;&gt;Error")</f>
        <v>0</v>
      </c>
      <c r="J74" s="123">
        <f>SUMIFS('5. Subcontracting Costs'!N:N,'5. Subcontracting Costs'!C:C,B74,'5. Subcontracting Costs'!O:O,"&lt;&gt;Error")</f>
        <v>0</v>
      </c>
      <c r="K74" s="200">
        <f t="shared" si="2"/>
        <v>0</v>
      </c>
      <c r="L74" s="200"/>
    </row>
    <row r="75" spans="2:12" s="67" customFormat="1" x14ac:dyDescent="0.35">
      <c r="B75" s="174" t="s">
        <v>152</v>
      </c>
      <c r="C75" s="144"/>
      <c r="D75" s="144"/>
      <c r="E75" s="66" t="str">
        <f t="shared" si="0"/>
        <v/>
      </c>
      <c r="F75" s="123">
        <f>SUMIFS('1. Staff costs'!N:N,'1. Staff costs'!C:C,B75,'1. Staff costs'!O:O,"&lt;&gt;Error")</f>
        <v>0</v>
      </c>
      <c r="G75" s="123">
        <f>SUMIFS('2-3. Travel Costs&amp;Costs of Stay'!O:O,'2-3. Travel Costs&amp;Costs of Stay'!C:C,B75,'2-3. Travel Costs&amp;Costs of Stay'!R:R,"&lt;&gt;Error")</f>
        <v>0</v>
      </c>
      <c r="H75" s="123">
        <f>SUMIFS('2-3. Travel Costs&amp;Costs of Stay'!P:P,'2-3. Travel Costs&amp;Costs of Stay'!C:C,B75,'2-3. Travel Costs&amp;Costs of Stay'!R:R,"&lt;&gt;Error")</f>
        <v>0</v>
      </c>
      <c r="I75" s="123">
        <f>SUMIFS('4. Equipment Costs'!N:N,'4. Equipment Costs'!C:C,B75,'4. Equipment Costs'!O:O,"&lt;&gt;Error")</f>
        <v>0</v>
      </c>
      <c r="J75" s="123">
        <f>SUMIFS('5. Subcontracting Costs'!N:N,'5. Subcontracting Costs'!C:C,B75,'5. Subcontracting Costs'!O:O,"&lt;&gt;Error")</f>
        <v>0</v>
      </c>
      <c r="K75" s="200">
        <f t="shared" si="2"/>
        <v>0</v>
      </c>
      <c r="L75" s="200"/>
    </row>
    <row r="76" spans="2:12" s="67" customFormat="1" x14ac:dyDescent="0.35">
      <c r="B76" s="174" t="s">
        <v>153</v>
      </c>
      <c r="C76" s="144"/>
      <c r="D76" s="144"/>
      <c r="E76" s="66" t="str">
        <f t="shared" si="0"/>
        <v/>
      </c>
      <c r="F76" s="123">
        <f>SUMIFS('1. Staff costs'!N:N,'1. Staff costs'!C:C,B76,'1. Staff costs'!O:O,"&lt;&gt;Error")</f>
        <v>0</v>
      </c>
      <c r="G76" s="123">
        <f>SUMIFS('2-3. Travel Costs&amp;Costs of Stay'!O:O,'2-3. Travel Costs&amp;Costs of Stay'!C:C,B76,'2-3. Travel Costs&amp;Costs of Stay'!R:R,"&lt;&gt;Error")</f>
        <v>0</v>
      </c>
      <c r="H76" s="123">
        <f>SUMIFS('2-3. Travel Costs&amp;Costs of Stay'!P:P,'2-3. Travel Costs&amp;Costs of Stay'!C:C,B76,'2-3. Travel Costs&amp;Costs of Stay'!R:R,"&lt;&gt;Error")</f>
        <v>0</v>
      </c>
      <c r="I76" s="123">
        <f>SUMIFS('4. Equipment Costs'!N:N,'4. Equipment Costs'!C:C,B76,'4. Equipment Costs'!O:O,"&lt;&gt;Error")</f>
        <v>0</v>
      </c>
      <c r="J76" s="123">
        <f>SUMIFS('5. Subcontracting Costs'!N:N,'5. Subcontracting Costs'!C:C,B76,'5. Subcontracting Costs'!O:O,"&lt;&gt;Error")</f>
        <v>0</v>
      </c>
      <c r="K76" s="200">
        <f t="shared" si="2"/>
        <v>0</v>
      </c>
      <c r="L76" s="200"/>
    </row>
    <row r="77" spans="2:12" s="67" customFormat="1" x14ac:dyDescent="0.35">
      <c r="B77" s="174" t="s">
        <v>154</v>
      </c>
      <c r="C77" s="144"/>
      <c r="D77" s="144"/>
      <c r="E77" s="66" t="str">
        <f t="shared" si="0"/>
        <v/>
      </c>
      <c r="F77" s="123">
        <f>SUMIFS('1. Staff costs'!N:N,'1. Staff costs'!C:C,B77,'1. Staff costs'!O:O,"&lt;&gt;Error")</f>
        <v>0</v>
      </c>
      <c r="G77" s="123">
        <f>SUMIFS('2-3. Travel Costs&amp;Costs of Stay'!O:O,'2-3. Travel Costs&amp;Costs of Stay'!C:C,B77,'2-3. Travel Costs&amp;Costs of Stay'!R:R,"&lt;&gt;Error")</f>
        <v>0</v>
      </c>
      <c r="H77" s="123">
        <f>SUMIFS('2-3. Travel Costs&amp;Costs of Stay'!P:P,'2-3. Travel Costs&amp;Costs of Stay'!C:C,B77,'2-3. Travel Costs&amp;Costs of Stay'!R:R,"&lt;&gt;Error")</f>
        <v>0</v>
      </c>
      <c r="I77" s="123">
        <f>SUMIFS('4. Equipment Costs'!N:N,'4. Equipment Costs'!C:C,B77,'4. Equipment Costs'!O:O,"&lt;&gt;Error")</f>
        <v>0</v>
      </c>
      <c r="J77" s="123">
        <f>SUMIFS('5. Subcontracting Costs'!N:N,'5. Subcontracting Costs'!C:C,B77,'5. Subcontracting Costs'!O:O,"&lt;&gt;Error")</f>
        <v>0</v>
      </c>
      <c r="K77" s="200">
        <f t="shared" si="2"/>
        <v>0</v>
      </c>
      <c r="L77" s="200"/>
    </row>
    <row r="78" spans="2:12" x14ac:dyDescent="0.35">
      <c r="B78" s="215" t="s">
        <v>341</v>
      </c>
      <c r="C78" s="216"/>
      <c r="D78" s="216"/>
      <c r="E78" s="216"/>
      <c r="F78" s="216"/>
      <c r="G78" s="216"/>
      <c r="H78" s="216"/>
      <c r="I78" s="216"/>
      <c r="J78" s="217"/>
      <c r="K78" s="200">
        <f>SUM(K23:L77)</f>
        <v>0</v>
      </c>
      <c r="L78" s="200"/>
    </row>
    <row r="80" spans="2:12" s="62" customFormat="1" ht="30" customHeight="1" x14ac:dyDescent="0.3">
      <c r="B80" s="204" t="s">
        <v>243</v>
      </c>
      <c r="C80" s="204"/>
      <c r="D80" s="204"/>
      <c r="E80" s="205" t="s">
        <v>237</v>
      </c>
      <c r="F80" s="205"/>
      <c r="G80" s="205" t="s">
        <v>238</v>
      </c>
      <c r="H80" s="205"/>
      <c r="I80" s="205" t="s">
        <v>245</v>
      </c>
      <c r="J80" s="205"/>
      <c r="K80" s="205" t="s">
        <v>239</v>
      </c>
      <c r="L80" s="205"/>
    </row>
    <row r="81" spans="2:12" ht="30" customHeight="1" x14ac:dyDescent="0.35">
      <c r="B81" s="206" t="s">
        <v>250</v>
      </c>
      <c r="C81" s="206"/>
      <c r="D81" s="206"/>
      <c r="E81" s="208">
        <v>0</v>
      </c>
      <c r="F81" s="208"/>
      <c r="G81" s="208">
        <v>0</v>
      </c>
      <c r="H81" s="208"/>
      <c r="I81" s="208">
        <v>0</v>
      </c>
      <c r="J81" s="208"/>
      <c r="K81" s="208">
        <v>0</v>
      </c>
      <c r="L81" s="208"/>
    </row>
    <row r="82" spans="2:12" ht="30" customHeight="1" x14ac:dyDescent="0.35">
      <c r="B82" s="206" t="s">
        <v>240</v>
      </c>
      <c r="C82" s="206"/>
      <c r="D82" s="206"/>
      <c r="E82" s="207">
        <v>0</v>
      </c>
      <c r="F82" s="207"/>
      <c r="G82" s="207">
        <v>0</v>
      </c>
      <c r="H82" s="207"/>
      <c r="I82" s="207">
        <v>0</v>
      </c>
      <c r="J82" s="207"/>
      <c r="K82" s="207">
        <v>0</v>
      </c>
      <c r="L82" s="207"/>
    </row>
    <row r="84" spans="2:12" ht="24.9" customHeight="1" x14ac:dyDescent="0.35">
      <c r="B84" s="201" t="s">
        <v>241</v>
      </c>
      <c r="C84" s="202"/>
      <c r="D84" s="202"/>
      <c r="E84" s="202"/>
      <c r="F84" s="202"/>
      <c r="G84" s="202"/>
      <c r="H84" s="202"/>
      <c r="I84" s="202"/>
      <c r="J84" s="202"/>
      <c r="K84" s="202"/>
      <c r="L84" s="203"/>
    </row>
    <row r="85" spans="2:12" x14ac:dyDescent="0.35">
      <c r="B85" s="107"/>
      <c r="C85" s="119"/>
      <c r="D85" s="119"/>
      <c r="E85" s="119"/>
      <c r="F85" s="119"/>
      <c r="G85" s="119"/>
      <c r="H85" s="119"/>
      <c r="I85" s="119"/>
      <c r="J85" s="119"/>
      <c r="L85" s="19"/>
    </row>
    <row r="86" spans="2:12" ht="24.9" customHeight="1" x14ac:dyDescent="0.35">
      <c r="B86" s="18"/>
      <c r="C86" s="220" t="s">
        <v>276</v>
      </c>
      <c r="D86" s="220"/>
      <c r="E86" s="120"/>
      <c r="F86" s="106" t="s">
        <v>242</v>
      </c>
      <c r="G86" s="199"/>
      <c r="H86" s="199"/>
      <c r="I86" s="199"/>
      <c r="J86" s="199"/>
      <c r="K86" s="199"/>
      <c r="L86" s="19"/>
    </row>
    <row r="87" spans="2:12" x14ac:dyDescent="0.35">
      <c r="B87" s="18"/>
      <c r="C87" s="167"/>
      <c r="D87" s="167"/>
      <c r="E87" s="109"/>
      <c r="F87" s="109"/>
      <c r="G87" s="109"/>
      <c r="H87" s="109"/>
      <c r="I87" s="109"/>
      <c r="J87" s="109"/>
      <c r="K87" s="109"/>
      <c r="L87" s="19"/>
    </row>
    <row r="88" spans="2:12" ht="18" customHeight="1" x14ac:dyDescent="0.35">
      <c r="B88" s="18"/>
      <c r="C88" s="220"/>
      <c r="D88" s="220"/>
      <c r="E88" s="109"/>
      <c r="G88" s="109"/>
      <c r="H88" s="109"/>
      <c r="I88" s="109"/>
      <c r="J88" s="109"/>
      <c r="K88" s="109"/>
      <c r="L88" s="19"/>
    </row>
    <row r="89" spans="2:12" x14ac:dyDescent="0.35">
      <c r="B89" s="107"/>
      <c r="C89" s="108"/>
      <c r="D89" s="108"/>
      <c r="E89" s="108"/>
      <c r="F89" s="108"/>
      <c r="H89" s="108"/>
      <c r="I89" s="108"/>
      <c r="J89" s="108"/>
      <c r="L89" s="19"/>
    </row>
    <row r="90" spans="2:12" x14ac:dyDescent="0.35">
      <c r="B90" s="18"/>
      <c r="C90" s="220" t="s">
        <v>275</v>
      </c>
      <c r="D90" s="220"/>
      <c r="E90" s="220"/>
      <c r="F90" s="109"/>
      <c r="G90" s="109"/>
      <c r="H90" s="109"/>
      <c r="I90" s="110"/>
      <c r="L90" s="19"/>
    </row>
    <row r="91" spans="2:12" x14ac:dyDescent="0.35">
      <c r="B91" s="107"/>
      <c r="C91" s="87"/>
      <c r="D91" s="87"/>
      <c r="E91" s="87"/>
      <c r="F91" s="87"/>
      <c r="G91" s="87"/>
      <c r="H91" s="87"/>
      <c r="I91" s="87"/>
      <c r="J91" s="87"/>
      <c r="L91" s="19"/>
    </row>
    <row r="92" spans="2:12" s="68" customFormat="1" ht="24.9" customHeight="1" x14ac:dyDescent="0.3">
      <c r="B92" s="121"/>
      <c r="C92" s="219" t="s">
        <v>266</v>
      </c>
      <c r="D92" s="194" t="s">
        <v>302</v>
      </c>
      <c r="E92" s="194"/>
      <c r="F92" s="195"/>
      <c r="G92" s="195"/>
      <c r="H92" s="195"/>
      <c r="I92" s="195"/>
      <c r="J92" s="195"/>
      <c r="K92" s="195"/>
      <c r="L92" s="196"/>
    </row>
    <row r="93" spans="2:12" s="68" customFormat="1" ht="24.9" customHeight="1" x14ac:dyDescent="0.3">
      <c r="B93" s="121"/>
      <c r="C93" s="219"/>
      <c r="D93" s="194"/>
      <c r="E93" s="194"/>
      <c r="F93" s="195"/>
      <c r="G93" s="195"/>
      <c r="H93" s="195"/>
      <c r="I93" s="195"/>
      <c r="J93" s="195"/>
      <c r="K93" s="195"/>
      <c r="L93" s="196"/>
    </row>
    <row r="94" spans="2:12" s="68" customFormat="1" ht="24.9" customHeight="1" x14ac:dyDescent="0.3">
      <c r="B94" s="121"/>
      <c r="C94" s="219"/>
      <c r="D94" s="194"/>
      <c r="E94" s="194"/>
      <c r="F94" s="195"/>
      <c r="G94" s="195"/>
      <c r="H94" s="195"/>
      <c r="I94" s="195"/>
      <c r="J94" s="195"/>
      <c r="K94" s="195"/>
      <c r="L94" s="196"/>
    </row>
    <row r="95" spans="2:12" x14ac:dyDescent="0.35">
      <c r="B95" s="15"/>
      <c r="C95" s="112"/>
      <c r="D95" s="113"/>
      <c r="E95" s="114"/>
      <c r="F95" s="115"/>
      <c r="G95" s="16"/>
      <c r="H95" s="113"/>
      <c r="I95" s="116"/>
      <c r="J95" s="16"/>
      <c r="K95" s="16"/>
      <c r="L95" s="17"/>
    </row>
    <row r="96" spans="2:12" x14ac:dyDescent="0.35">
      <c r="B96" s="117"/>
      <c r="C96" s="118"/>
      <c r="D96" s="110"/>
      <c r="E96" s="110"/>
      <c r="F96" s="110"/>
      <c r="G96" s="118"/>
      <c r="H96" s="110"/>
      <c r="I96" s="110"/>
      <c r="J96" s="110"/>
    </row>
    <row r="97" spans="2:12" x14ac:dyDescent="0.35">
      <c r="B97" s="218" t="s">
        <v>277</v>
      </c>
      <c r="C97" s="218"/>
      <c r="D97" s="218"/>
      <c r="E97" s="218"/>
      <c r="F97" s="218"/>
      <c r="G97" s="218"/>
      <c r="H97" s="218"/>
      <c r="I97" s="218"/>
      <c r="J97" s="218"/>
      <c r="K97" s="218"/>
      <c r="L97" s="218"/>
    </row>
  </sheetData>
  <sheetProtection password="E359" sheet="1" objects="1" scenarios="1" selectLockedCells="1"/>
  <mergeCells count="105">
    <mergeCell ref="B78:J78"/>
    <mergeCell ref="K78:L78"/>
    <mergeCell ref="B97:L97"/>
    <mergeCell ref="C92:C94"/>
    <mergeCell ref="C90:E90"/>
    <mergeCell ref="K9:L9"/>
    <mergeCell ref="D9:F9"/>
    <mergeCell ref="B11:C11"/>
    <mergeCell ref="E16:F16"/>
    <mergeCell ref="E15:F15"/>
    <mergeCell ref="E14:F14"/>
    <mergeCell ref="E19:F19"/>
    <mergeCell ref="B19:C19"/>
    <mergeCell ref="E18:F18"/>
    <mergeCell ref="B9:C9"/>
    <mergeCell ref="B17:C17"/>
    <mergeCell ref="E17:F17"/>
    <mergeCell ref="B12:C12"/>
    <mergeCell ref="B16:C16"/>
    <mergeCell ref="B15:C15"/>
    <mergeCell ref="E11:F11"/>
    <mergeCell ref="C88:D88"/>
    <mergeCell ref="C86:D86"/>
    <mergeCell ref="K47:L47"/>
    <mergeCell ref="K48:L48"/>
    <mergeCell ref="K49:L49"/>
    <mergeCell ref="K50:L50"/>
    <mergeCell ref="K51:L51"/>
    <mergeCell ref="K42:L42"/>
    <mergeCell ref="K43:L43"/>
    <mergeCell ref="K44:L44"/>
    <mergeCell ref="K45:L45"/>
    <mergeCell ref="K46:L46"/>
    <mergeCell ref="K66:L66"/>
    <mergeCell ref="K57:L57"/>
    <mergeCell ref="K58:L58"/>
    <mergeCell ref="K59:L59"/>
    <mergeCell ref="K60:L60"/>
    <mergeCell ref="K61:L61"/>
    <mergeCell ref="K52:L52"/>
    <mergeCell ref="K53:L53"/>
    <mergeCell ref="K54:L54"/>
    <mergeCell ref="K55:L55"/>
    <mergeCell ref="K56:L56"/>
    <mergeCell ref="B7:L7"/>
    <mergeCell ref="K72:L72"/>
    <mergeCell ref="K73:L73"/>
    <mergeCell ref="K74:L74"/>
    <mergeCell ref="K75:L75"/>
    <mergeCell ref="K76:L76"/>
    <mergeCell ref="K67:L67"/>
    <mergeCell ref="K68:L68"/>
    <mergeCell ref="K69:L69"/>
    <mergeCell ref="K70:L70"/>
    <mergeCell ref="K71:L71"/>
    <mergeCell ref="K62:L62"/>
    <mergeCell ref="K63:L63"/>
    <mergeCell ref="K64:L64"/>
    <mergeCell ref="K65:L65"/>
    <mergeCell ref="E13:F13"/>
    <mergeCell ref="E12:F12"/>
    <mergeCell ref="K34:L34"/>
    <mergeCell ref="K22:L22"/>
    <mergeCell ref="B21:L21"/>
    <mergeCell ref="K23:L23"/>
    <mergeCell ref="K24:L24"/>
    <mergeCell ref="B14:C14"/>
    <mergeCell ref="B13:C13"/>
    <mergeCell ref="I80:J80"/>
    <mergeCell ref="G80:H80"/>
    <mergeCell ref="E80:F80"/>
    <mergeCell ref="B82:D82"/>
    <mergeCell ref="B81:D81"/>
    <mergeCell ref="K82:L82"/>
    <mergeCell ref="I82:J82"/>
    <mergeCell ref="G82:H82"/>
    <mergeCell ref="E82:F82"/>
    <mergeCell ref="K81:L81"/>
    <mergeCell ref="I81:J81"/>
    <mergeCell ref="G81:H81"/>
    <mergeCell ref="E81:F81"/>
    <mergeCell ref="B18:C18"/>
    <mergeCell ref="D92:L94"/>
    <mergeCell ref="I9:J9"/>
    <mergeCell ref="G86:K86"/>
    <mergeCell ref="K40:L40"/>
    <mergeCell ref="K25:L25"/>
    <mergeCell ref="K26:L26"/>
    <mergeCell ref="K27:L27"/>
    <mergeCell ref="K28:L28"/>
    <mergeCell ref="K29:L29"/>
    <mergeCell ref="K30:L30"/>
    <mergeCell ref="K31:L31"/>
    <mergeCell ref="K32:L32"/>
    <mergeCell ref="K33:L33"/>
    <mergeCell ref="K41:L41"/>
    <mergeCell ref="K35:L35"/>
    <mergeCell ref="K36:L36"/>
    <mergeCell ref="K37:L37"/>
    <mergeCell ref="K38:L38"/>
    <mergeCell ref="K39:L39"/>
    <mergeCell ref="K77:L77"/>
    <mergeCell ref="B84:L84"/>
    <mergeCell ref="B80:D80"/>
    <mergeCell ref="K80:L80"/>
  </mergeCells>
  <conditionalFormatting sqref="G12:G18">
    <cfRule type="cellIs" dxfId="58" priority="3" operator="equal">
      <formula>"Exceeding"</formula>
    </cfRule>
  </conditionalFormatting>
  <conditionalFormatting sqref="B9:C9">
    <cfRule type="expression" dxfId="57" priority="2">
      <formula>$D$9=""</formula>
    </cfRule>
  </conditionalFormatting>
  <conditionalFormatting sqref="F86">
    <cfRule type="expression" dxfId="56" priority="1">
      <formula>$G$86=""</formula>
    </cfRule>
  </conditionalFormatting>
  <dataValidations xWindow="516" yWindow="728" count="7">
    <dataValidation type="textLength" allowBlank="1" showInputMessage="1" showErrorMessage="1" error="Max 60 characters" prompt="Max 60 characters" sqref="C23:C77">
      <formula1>0</formula1>
      <formula2>60</formula2>
    </dataValidation>
    <dataValidation type="list" allowBlank="1" showInputMessage="1" showErrorMessage="1" error="Click arrow to select Country " prompt="Click arrow to select Country " sqref="D23:D77">
      <formula1>CountryALL</formula1>
    </dataValidation>
    <dataValidation allowBlank="1" showInputMessage="1" showErrorMessage="1" error="Please fill in the Project Number" prompt="Please fill in the Project Number" sqref="D9"/>
    <dataValidation type="date" allowBlank="1" showInputMessage="1" showErrorMessage="1" error="Format not correct_x000a_Should be DD/MM/YY" prompt="DD/MM/YY" sqref="F95">
      <formula1>36526</formula1>
      <formula2>47848</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2 decimals only" prompt="2 decimals only" sqref="D12:D16 D18">
      <formula1>D12=INT(D12*100)/100</formula1>
    </dataValidation>
  </dataValidations>
  <printOptions horizontalCentered="1"/>
  <pageMargins left="0.39370078740157483" right="0.39370078740157483" top="0.74803149606299213" bottom="0.74803149606299213" header="0.31496062992125984" footer="0.31496062992125984"/>
  <pageSetup paperSize="9" scale="33" orientation="portrait" r:id="rId1"/>
  <headerFooter>
    <oddFooter>&amp;CPage &amp;P of 3</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2B1A55C0-1367-4B1E-AC08-C294F1166017}">
            <xm:f>NOT(ISERROR(SEARCH("Country not found",E23)))</xm:f>
            <xm:f>"Country not found"</xm:f>
            <x14:dxf>
              <font>
                <b/>
                <i val="0"/>
                <color theme="1"/>
              </font>
              <fill>
                <patternFill>
                  <bgColor rgb="FFFF0000"/>
                </patternFill>
              </fill>
            </x14:dxf>
          </x14:cfRule>
          <xm:sqref>E23:E77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M95"/>
  <sheetViews>
    <sheetView showGridLines="0" zoomScale="70" zoomScaleNormal="70" zoomScaleSheetLayoutView="85" workbookViewId="0">
      <selection activeCell="B7" sqref="B7:L7"/>
    </sheetView>
  </sheetViews>
  <sheetFormatPr defaultColWidth="9.109375" defaultRowHeight="18" x14ac:dyDescent="0.35"/>
  <cols>
    <col min="1" max="1" width="1.6640625" style="5" customWidth="1"/>
    <col min="2" max="2" width="10" style="5" customWidth="1"/>
    <col min="3" max="3" width="52.6640625" style="122" customWidth="1"/>
    <col min="4" max="4" width="44" style="5" customWidth="1"/>
    <col min="5" max="5" width="23.88671875" style="5" customWidth="1"/>
    <col min="6" max="6" width="22.33203125" style="5" customWidth="1"/>
    <col min="7" max="12" width="20.6640625" style="5" customWidth="1"/>
    <col min="13" max="13" width="1.6640625" style="5" customWidth="1"/>
    <col min="14" max="16384" width="9.109375" style="5"/>
  </cols>
  <sheetData>
    <row r="1" spans="2:13" ht="9.9" customHeight="1" x14ac:dyDescent="0.35">
      <c r="G1" s="6"/>
      <c r="H1" s="6"/>
      <c r="I1" s="6"/>
      <c r="J1" s="6"/>
      <c r="K1" s="6"/>
      <c r="L1" s="6"/>
    </row>
    <row r="2" spans="2:13" s="7" customFormat="1" x14ac:dyDescent="0.35">
      <c r="B2" s="87"/>
      <c r="C2" s="87"/>
      <c r="G2" s="6"/>
      <c r="H2" s="6"/>
      <c r="I2" s="6"/>
      <c r="J2" s="6"/>
      <c r="K2" s="6"/>
      <c r="L2" s="6"/>
    </row>
    <row r="3" spans="2:13" s="7" customFormat="1" x14ac:dyDescent="0.35">
      <c r="B3" s="87"/>
      <c r="C3" s="87"/>
      <c r="D3" s="179" t="s">
        <v>133</v>
      </c>
      <c r="E3" s="88"/>
      <c r="G3" s="6"/>
      <c r="H3" s="6"/>
      <c r="I3" s="6"/>
      <c r="J3" s="6"/>
      <c r="K3" s="6"/>
      <c r="L3" s="6"/>
    </row>
    <row r="4" spans="2:13" s="7" customFormat="1" ht="20.100000000000001" customHeight="1" x14ac:dyDescent="0.35">
      <c r="B4" s="87"/>
      <c r="D4" s="179" t="s">
        <v>207</v>
      </c>
      <c r="E4" s="89"/>
      <c r="F4" s="89"/>
      <c r="G4" s="89"/>
      <c r="H4" s="89"/>
      <c r="I4" s="89"/>
      <c r="J4" s="89"/>
      <c r="K4" s="89"/>
      <c r="L4" s="89"/>
    </row>
    <row r="5" spans="2:13" s="7" customFormat="1" ht="20.100000000000001" customHeight="1" x14ac:dyDescent="0.35">
      <c r="B5" s="87"/>
      <c r="D5" s="89"/>
      <c r="E5" s="89"/>
      <c r="F5" s="89"/>
      <c r="G5" s="89"/>
      <c r="H5" s="89"/>
      <c r="I5" s="89"/>
      <c r="J5" s="89"/>
      <c r="K5" s="89"/>
      <c r="L5" s="89"/>
    </row>
    <row r="6" spans="2:13" s="7" customFormat="1" ht="9.9" customHeight="1" x14ac:dyDescent="0.35">
      <c r="B6" s="90"/>
      <c r="C6" s="90"/>
    </row>
    <row r="7" spans="2:13" s="7" customFormat="1" ht="50.1" customHeight="1" x14ac:dyDescent="0.35">
      <c r="B7" s="209" t="s">
        <v>447</v>
      </c>
      <c r="C7" s="209"/>
      <c r="D7" s="209"/>
      <c r="E7" s="209"/>
      <c r="F7" s="209"/>
      <c r="G7" s="209"/>
      <c r="H7" s="209"/>
      <c r="I7" s="209"/>
      <c r="J7" s="209"/>
      <c r="K7" s="209"/>
      <c r="L7" s="209"/>
    </row>
    <row r="8" spans="2:13" s="7" customFormat="1" ht="20.100000000000001" customHeight="1" x14ac:dyDescent="0.35">
      <c r="B8" s="90"/>
      <c r="C8" s="90"/>
    </row>
    <row r="9" spans="2:13" s="7" customFormat="1" ht="39.9" customHeight="1" x14ac:dyDescent="0.35">
      <c r="B9" s="225" t="str">
        <f>'Final financial statement'!B9</f>
        <v>Project Number</v>
      </c>
      <c r="C9" s="225"/>
      <c r="D9" s="206" t="str">
        <f>IF('Final financial statement'!$D$9=0,"To encode in the final financial statement sheet",'Final financial statement'!$D$9)</f>
        <v>To encode in the final financial statement sheet</v>
      </c>
      <c r="E9" s="206"/>
      <c r="F9" s="206"/>
      <c r="G9" s="78"/>
      <c r="H9" s="102"/>
      <c r="I9" s="197" t="s">
        <v>247</v>
      </c>
      <c r="J9" s="198"/>
      <c r="K9" s="221">
        <f>'Final financial statement'!K9</f>
        <v>0</v>
      </c>
      <c r="L9" s="221"/>
    </row>
    <row r="10" spans="2:13" s="7" customFormat="1" ht="20.100000000000001" customHeight="1" x14ac:dyDescent="0.35">
      <c r="F10" s="91"/>
    </row>
    <row r="11" spans="2:13" s="7" customFormat="1" ht="36" customHeight="1" x14ac:dyDescent="0.35">
      <c r="B11" s="222" t="s">
        <v>236</v>
      </c>
      <c r="C11" s="222"/>
      <c r="D11" s="180" t="s">
        <v>217</v>
      </c>
      <c r="E11" s="233" t="s">
        <v>244</v>
      </c>
      <c r="F11" s="234"/>
      <c r="M11" s="87"/>
    </row>
    <row r="12" spans="2:13" s="7" customFormat="1" x14ac:dyDescent="0.35">
      <c r="B12" s="232" t="s">
        <v>157</v>
      </c>
      <c r="C12" s="232"/>
      <c r="D12" s="181">
        <f>'Final financial statement'!D12</f>
        <v>0</v>
      </c>
      <c r="E12" s="210">
        <f>'Final financial statement'!E12</f>
        <v>0</v>
      </c>
      <c r="F12" s="210"/>
      <c r="G12" s="158" t="str">
        <f>'Final financial statement'!G12</f>
        <v/>
      </c>
      <c r="H12" s="101"/>
      <c r="I12" s="225" t="s">
        <v>271</v>
      </c>
      <c r="J12" s="225"/>
      <c r="K12" s="235">
        <f>ROUND(D19/2,2)</f>
        <v>0</v>
      </c>
      <c r="L12" s="235"/>
      <c r="M12" s="87"/>
    </row>
    <row r="13" spans="2:13" s="7" customFormat="1" x14ac:dyDescent="0.35">
      <c r="B13" s="213" t="s">
        <v>173</v>
      </c>
      <c r="C13" s="214"/>
      <c r="D13" s="181">
        <f>'Final financial statement'!D13</f>
        <v>0</v>
      </c>
      <c r="E13" s="210">
        <f>'Final financial statement'!E13</f>
        <v>0</v>
      </c>
      <c r="F13" s="210"/>
      <c r="G13" s="158" t="str">
        <f>'Final financial statement'!G13</f>
        <v/>
      </c>
      <c r="H13" s="103"/>
      <c r="I13" s="225"/>
      <c r="J13" s="225"/>
      <c r="K13" s="235"/>
      <c r="L13" s="235"/>
      <c r="M13" s="87"/>
    </row>
    <row r="14" spans="2:13" s="7" customFormat="1" x14ac:dyDescent="0.35">
      <c r="B14" s="213" t="s">
        <v>174</v>
      </c>
      <c r="C14" s="214"/>
      <c r="D14" s="181">
        <f>'Final financial statement'!D14</f>
        <v>0</v>
      </c>
      <c r="E14" s="210">
        <f>'Final financial statement'!E14</f>
        <v>0</v>
      </c>
      <c r="F14" s="210"/>
      <c r="G14" s="158" t="str">
        <f>'Final financial statement'!G14</f>
        <v/>
      </c>
      <c r="H14" s="103"/>
      <c r="I14" s="236" t="s">
        <v>269</v>
      </c>
      <c r="J14" s="236"/>
      <c r="K14" s="237">
        <f>IFERROR(ROUND(E19/K12,4),0)</f>
        <v>0</v>
      </c>
      <c r="L14" s="237"/>
      <c r="M14" s="87"/>
    </row>
    <row r="15" spans="2:13" s="7" customFormat="1" x14ac:dyDescent="0.35">
      <c r="B15" s="213" t="s">
        <v>171</v>
      </c>
      <c r="C15" s="214"/>
      <c r="D15" s="181">
        <f>'Final financial statement'!D15</f>
        <v>0</v>
      </c>
      <c r="E15" s="210">
        <f>'Final financial statement'!E15</f>
        <v>0</v>
      </c>
      <c r="F15" s="210"/>
      <c r="G15" s="158" t="str">
        <f>'Final financial statement'!G15</f>
        <v/>
      </c>
      <c r="H15" s="101"/>
      <c r="I15" s="236"/>
      <c r="J15" s="236"/>
      <c r="K15" s="237"/>
      <c r="L15" s="237"/>
      <c r="M15" s="87"/>
    </row>
    <row r="16" spans="2:13" s="7" customFormat="1" ht="18" customHeight="1" x14ac:dyDescent="0.35">
      <c r="B16" s="213" t="s">
        <v>172</v>
      </c>
      <c r="C16" s="214"/>
      <c r="D16" s="181">
        <f>'Final financial statement'!D16</f>
        <v>0</v>
      </c>
      <c r="E16" s="210">
        <f>'Final financial statement'!E16</f>
        <v>0</v>
      </c>
      <c r="F16" s="210"/>
      <c r="G16" s="158" t="str">
        <f>'Final financial statement'!G16</f>
        <v/>
      </c>
      <c r="H16" s="101"/>
      <c r="I16" s="236" t="s">
        <v>272</v>
      </c>
      <c r="J16" s="236"/>
      <c r="K16" s="238" t="str">
        <f>IF(K14&gt;=70%,"YES","NO")</f>
        <v>NO</v>
      </c>
      <c r="L16" s="238"/>
      <c r="M16" s="87"/>
    </row>
    <row r="17" spans="2:13" ht="18" customHeight="1" x14ac:dyDescent="0.35">
      <c r="B17" s="228" t="s">
        <v>181</v>
      </c>
      <c r="C17" s="229"/>
      <c r="D17" s="28">
        <f>'Final financial statement'!D17</f>
        <v>0</v>
      </c>
      <c r="E17" s="230">
        <f>'Final financial statement'!E17</f>
        <v>0</v>
      </c>
      <c r="F17" s="231"/>
      <c r="G17" s="7"/>
      <c r="H17" s="7"/>
      <c r="I17" s="236"/>
      <c r="J17" s="236"/>
      <c r="K17" s="238"/>
      <c r="L17" s="238"/>
    </row>
    <row r="18" spans="2:13" ht="18" customHeight="1" x14ac:dyDescent="0.35">
      <c r="B18" s="192" t="s">
        <v>201</v>
      </c>
      <c r="C18" s="193"/>
      <c r="D18" s="181">
        <f>'Final financial statement'!D18</f>
        <v>0</v>
      </c>
      <c r="E18" s="226">
        <f>'Final financial statement'!E18</f>
        <v>0</v>
      </c>
      <c r="F18" s="227"/>
      <c r="G18" s="186" t="str">
        <f>'Final financial statement'!G18</f>
        <v/>
      </c>
      <c r="H18" s="7"/>
      <c r="I18" s="236" t="s">
        <v>270</v>
      </c>
      <c r="J18" s="236"/>
      <c r="K18" s="239">
        <f>IF(K16="YES",ROUND(D19*0.4,2),0)</f>
        <v>0</v>
      </c>
      <c r="L18" s="240"/>
    </row>
    <row r="19" spans="2:13" s="7" customFormat="1" ht="18" customHeight="1" x14ac:dyDescent="0.35">
      <c r="B19" s="225" t="s">
        <v>182</v>
      </c>
      <c r="C19" s="225"/>
      <c r="D19" s="28">
        <f>'Final financial statement'!D19</f>
        <v>0</v>
      </c>
      <c r="E19" s="223">
        <f>'Final financial statement'!E19</f>
        <v>0</v>
      </c>
      <c r="F19" s="224"/>
      <c r="I19" s="236"/>
      <c r="J19" s="236"/>
      <c r="K19" s="241"/>
      <c r="L19" s="242"/>
      <c r="M19" s="87"/>
    </row>
    <row r="20" spans="2:13" s="7" customFormat="1" ht="20.100000000000001" customHeight="1" x14ac:dyDescent="0.35">
      <c r="F20" s="91"/>
    </row>
    <row r="21" spans="2:13" s="7" customFormat="1" ht="24.9" customHeight="1" x14ac:dyDescent="0.35">
      <c r="B21" s="212" t="s">
        <v>448</v>
      </c>
      <c r="C21" s="212"/>
      <c r="D21" s="212"/>
      <c r="E21" s="212"/>
      <c r="F21" s="212"/>
      <c r="G21" s="212"/>
      <c r="H21" s="212"/>
      <c r="I21" s="212"/>
      <c r="J21" s="212"/>
      <c r="K21" s="212"/>
      <c r="L21" s="212"/>
    </row>
    <row r="22" spans="2:13" s="7" customFormat="1" ht="36" x14ac:dyDescent="0.35">
      <c r="B22" s="182" t="s">
        <v>146</v>
      </c>
      <c r="C22" s="92" t="s">
        <v>147</v>
      </c>
      <c r="D22" s="92" t="s">
        <v>0</v>
      </c>
      <c r="E22" s="183" t="s">
        <v>163</v>
      </c>
      <c r="F22" s="183" t="s">
        <v>176</v>
      </c>
      <c r="G22" s="183" t="s">
        <v>177</v>
      </c>
      <c r="H22" s="183" t="s">
        <v>178</v>
      </c>
      <c r="I22" s="183" t="s">
        <v>179</v>
      </c>
      <c r="J22" s="183" t="s">
        <v>180</v>
      </c>
      <c r="K22" s="211" t="s">
        <v>203</v>
      </c>
      <c r="L22" s="211"/>
    </row>
    <row r="23" spans="2:13" s="67" customFormat="1" x14ac:dyDescent="0.35">
      <c r="B23" s="184" t="s">
        <v>7</v>
      </c>
      <c r="C23" s="141" t="str">
        <f>IF('Final financial statement'!C23=0,"",'Final financial statement'!C23)</f>
        <v/>
      </c>
      <c r="D23" s="141" t="str">
        <f>IF('Final financial statement'!D23=0,"",'Final financial statement'!D23)</f>
        <v/>
      </c>
      <c r="E23" s="66" t="str">
        <f>IF('Final financial statement'!E23=0,"",'Final financial statement'!E23)</f>
        <v/>
      </c>
      <c r="F23" s="123">
        <f>'Final financial statement'!F23</f>
        <v>0</v>
      </c>
      <c r="G23" s="123">
        <f>'Final financial statement'!G23</f>
        <v>0</v>
      </c>
      <c r="H23" s="123">
        <f>'Final financial statement'!H23</f>
        <v>0</v>
      </c>
      <c r="I23" s="123">
        <f>'Final financial statement'!I23</f>
        <v>0</v>
      </c>
      <c r="J23" s="123">
        <f>'Final financial statement'!J23</f>
        <v>0</v>
      </c>
      <c r="K23" s="200">
        <f>'Final financial statement'!K23</f>
        <v>0</v>
      </c>
      <c r="L23" s="200"/>
    </row>
    <row r="24" spans="2:13" s="67" customFormat="1" x14ac:dyDescent="0.35">
      <c r="B24" s="184" t="s">
        <v>8</v>
      </c>
      <c r="C24" s="141" t="str">
        <f>IF('Final financial statement'!C24=0,"",'Final financial statement'!C24)</f>
        <v/>
      </c>
      <c r="D24" s="141" t="str">
        <f>IF('Final financial statement'!D24=0,"",'Final financial statement'!D24)</f>
        <v/>
      </c>
      <c r="E24" s="66" t="str">
        <f>IF('Final financial statement'!E24=0,"",'Final financial statement'!E24)</f>
        <v/>
      </c>
      <c r="F24" s="123">
        <f>'Final financial statement'!F24</f>
        <v>0</v>
      </c>
      <c r="G24" s="123">
        <f>'Final financial statement'!G24</f>
        <v>0</v>
      </c>
      <c r="H24" s="123">
        <f>'Final financial statement'!H24</f>
        <v>0</v>
      </c>
      <c r="I24" s="123">
        <f>'Final financial statement'!I24</f>
        <v>0</v>
      </c>
      <c r="J24" s="123">
        <f>'Final financial statement'!J24</f>
        <v>0</v>
      </c>
      <c r="K24" s="200">
        <f>'Final financial statement'!K24</f>
        <v>0</v>
      </c>
      <c r="L24" s="200"/>
    </row>
    <row r="25" spans="2:13" s="67" customFormat="1" x14ac:dyDescent="0.35">
      <c r="B25" s="184" t="s">
        <v>9</v>
      </c>
      <c r="C25" s="141" t="str">
        <f>IF('Final financial statement'!C25=0,"",'Final financial statement'!C25)</f>
        <v/>
      </c>
      <c r="D25" s="141" t="str">
        <f>IF('Final financial statement'!D25=0,"",'Final financial statement'!D25)</f>
        <v/>
      </c>
      <c r="E25" s="66" t="str">
        <f>IF('Final financial statement'!E25=0,"",'Final financial statement'!E25)</f>
        <v/>
      </c>
      <c r="F25" s="123">
        <f>'Final financial statement'!F25</f>
        <v>0</v>
      </c>
      <c r="G25" s="123">
        <f>'Final financial statement'!G25</f>
        <v>0</v>
      </c>
      <c r="H25" s="123">
        <f>'Final financial statement'!H25</f>
        <v>0</v>
      </c>
      <c r="I25" s="123">
        <f>'Final financial statement'!I25</f>
        <v>0</v>
      </c>
      <c r="J25" s="123">
        <f>'Final financial statement'!J25</f>
        <v>0</v>
      </c>
      <c r="K25" s="200">
        <f>'Final financial statement'!K25</f>
        <v>0</v>
      </c>
      <c r="L25" s="200"/>
    </row>
    <row r="26" spans="2:13" s="67" customFormat="1" x14ac:dyDescent="0.35">
      <c r="B26" s="184" t="s">
        <v>10</v>
      </c>
      <c r="C26" s="141" t="str">
        <f>IF('Final financial statement'!C26=0,"",'Final financial statement'!C26)</f>
        <v/>
      </c>
      <c r="D26" s="141" t="str">
        <f>IF('Final financial statement'!D26=0,"",'Final financial statement'!D26)</f>
        <v/>
      </c>
      <c r="E26" s="66" t="str">
        <f>IF('Final financial statement'!E26=0,"",'Final financial statement'!E26)</f>
        <v/>
      </c>
      <c r="F26" s="123">
        <f>'Final financial statement'!F26</f>
        <v>0</v>
      </c>
      <c r="G26" s="123">
        <f>'Final financial statement'!G26</f>
        <v>0</v>
      </c>
      <c r="H26" s="123">
        <f>'Final financial statement'!H26</f>
        <v>0</v>
      </c>
      <c r="I26" s="123">
        <f>'Final financial statement'!I26</f>
        <v>0</v>
      </c>
      <c r="J26" s="123">
        <f>'Final financial statement'!J26</f>
        <v>0</v>
      </c>
      <c r="K26" s="200">
        <f>'Final financial statement'!K26</f>
        <v>0</v>
      </c>
      <c r="L26" s="200"/>
    </row>
    <row r="27" spans="2:13" s="67" customFormat="1" x14ac:dyDescent="0.35">
      <c r="B27" s="184" t="s">
        <v>11</v>
      </c>
      <c r="C27" s="141" t="str">
        <f>IF('Final financial statement'!C27=0,"",'Final financial statement'!C27)</f>
        <v/>
      </c>
      <c r="D27" s="141" t="str">
        <f>IF('Final financial statement'!D27=0,"",'Final financial statement'!D27)</f>
        <v/>
      </c>
      <c r="E27" s="66" t="str">
        <f>IF('Final financial statement'!E27=0,"",'Final financial statement'!E27)</f>
        <v/>
      </c>
      <c r="F27" s="123">
        <f>'Final financial statement'!F27</f>
        <v>0</v>
      </c>
      <c r="G27" s="123">
        <f>'Final financial statement'!G27</f>
        <v>0</v>
      </c>
      <c r="H27" s="123">
        <f>'Final financial statement'!H27</f>
        <v>0</v>
      </c>
      <c r="I27" s="123">
        <f>'Final financial statement'!I27</f>
        <v>0</v>
      </c>
      <c r="J27" s="123">
        <f>'Final financial statement'!J27</f>
        <v>0</v>
      </c>
      <c r="K27" s="200">
        <f>'Final financial statement'!K27</f>
        <v>0</v>
      </c>
      <c r="L27" s="200"/>
    </row>
    <row r="28" spans="2:13" s="67" customFormat="1" x14ac:dyDescent="0.35">
      <c r="B28" s="184" t="s">
        <v>12</v>
      </c>
      <c r="C28" s="141" t="str">
        <f>IF('Final financial statement'!C28=0,"",'Final financial statement'!C28)</f>
        <v/>
      </c>
      <c r="D28" s="141" t="str">
        <f>IF('Final financial statement'!D28=0,"",'Final financial statement'!D28)</f>
        <v/>
      </c>
      <c r="E28" s="66" t="str">
        <f>IF('Final financial statement'!E28=0,"",'Final financial statement'!E28)</f>
        <v/>
      </c>
      <c r="F28" s="123">
        <f>'Final financial statement'!F28</f>
        <v>0</v>
      </c>
      <c r="G28" s="123">
        <f>'Final financial statement'!G28</f>
        <v>0</v>
      </c>
      <c r="H28" s="123">
        <f>'Final financial statement'!H28</f>
        <v>0</v>
      </c>
      <c r="I28" s="123">
        <f>'Final financial statement'!I28</f>
        <v>0</v>
      </c>
      <c r="J28" s="123">
        <f>'Final financial statement'!J28</f>
        <v>0</v>
      </c>
      <c r="K28" s="200">
        <f>'Final financial statement'!K28</f>
        <v>0</v>
      </c>
      <c r="L28" s="200"/>
    </row>
    <row r="29" spans="2:13" s="67" customFormat="1" x14ac:dyDescent="0.35">
      <c r="B29" s="184" t="s">
        <v>13</v>
      </c>
      <c r="C29" s="141" t="str">
        <f>IF('Final financial statement'!C29=0,"",'Final financial statement'!C29)</f>
        <v/>
      </c>
      <c r="D29" s="141" t="str">
        <f>IF('Final financial statement'!D29=0,"",'Final financial statement'!D29)</f>
        <v/>
      </c>
      <c r="E29" s="66" t="str">
        <f>IF('Final financial statement'!E29=0,"",'Final financial statement'!E29)</f>
        <v/>
      </c>
      <c r="F29" s="123">
        <f>'Final financial statement'!F29</f>
        <v>0</v>
      </c>
      <c r="G29" s="123">
        <f>'Final financial statement'!G29</f>
        <v>0</v>
      </c>
      <c r="H29" s="123">
        <f>'Final financial statement'!H29</f>
        <v>0</v>
      </c>
      <c r="I29" s="123">
        <f>'Final financial statement'!I29</f>
        <v>0</v>
      </c>
      <c r="J29" s="123">
        <f>'Final financial statement'!J29</f>
        <v>0</v>
      </c>
      <c r="K29" s="200">
        <f>'Final financial statement'!K29</f>
        <v>0</v>
      </c>
      <c r="L29" s="200"/>
    </row>
    <row r="30" spans="2:13" s="67" customFormat="1" x14ac:dyDescent="0.35">
      <c r="B30" s="184" t="s">
        <v>14</v>
      </c>
      <c r="C30" s="141" t="str">
        <f>IF('Final financial statement'!C30=0,"",'Final financial statement'!C30)</f>
        <v/>
      </c>
      <c r="D30" s="141" t="str">
        <f>IF('Final financial statement'!D30=0,"",'Final financial statement'!D30)</f>
        <v/>
      </c>
      <c r="E30" s="66" t="str">
        <f>IF('Final financial statement'!E30=0,"",'Final financial statement'!E30)</f>
        <v/>
      </c>
      <c r="F30" s="123">
        <f>'Final financial statement'!F30</f>
        <v>0</v>
      </c>
      <c r="G30" s="123">
        <f>'Final financial statement'!G30</f>
        <v>0</v>
      </c>
      <c r="H30" s="123">
        <f>'Final financial statement'!H30</f>
        <v>0</v>
      </c>
      <c r="I30" s="123">
        <f>'Final financial statement'!I30</f>
        <v>0</v>
      </c>
      <c r="J30" s="123">
        <f>'Final financial statement'!J30</f>
        <v>0</v>
      </c>
      <c r="K30" s="200">
        <f>'Final financial statement'!K30</f>
        <v>0</v>
      </c>
      <c r="L30" s="200"/>
    </row>
    <row r="31" spans="2:13" s="67" customFormat="1" x14ac:dyDescent="0.35">
      <c r="B31" s="184" t="s">
        <v>15</v>
      </c>
      <c r="C31" s="141" t="str">
        <f>IF('Final financial statement'!C31=0,"",'Final financial statement'!C31)</f>
        <v/>
      </c>
      <c r="D31" s="141" t="str">
        <f>IF('Final financial statement'!D31=0,"",'Final financial statement'!D31)</f>
        <v/>
      </c>
      <c r="E31" s="66" t="str">
        <f>IF('Final financial statement'!E31=0,"",'Final financial statement'!E31)</f>
        <v/>
      </c>
      <c r="F31" s="123">
        <f>'Final financial statement'!F31</f>
        <v>0</v>
      </c>
      <c r="G31" s="123">
        <f>'Final financial statement'!G31</f>
        <v>0</v>
      </c>
      <c r="H31" s="123">
        <f>'Final financial statement'!H31</f>
        <v>0</v>
      </c>
      <c r="I31" s="123">
        <f>'Final financial statement'!I31</f>
        <v>0</v>
      </c>
      <c r="J31" s="123">
        <f>'Final financial statement'!J31</f>
        <v>0</v>
      </c>
      <c r="K31" s="200">
        <f>'Final financial statement'!K31</f>
        <v>0</v>
      </c>
      <c r="L31" s="200"/>
    </row>
    <row r="32" spans="2:13" s="67" customFormat="1" x14ac:dyDescent="0.35">
      <c r="B32" s="184" t="s">
        <v>16</v>
      </c>
      <c r="C32" s="141" t="str">
        <f>IF('Final financial statement'!C32=0,"",'Final financial statement'!C32)</f>
        <v/>
      </c>
      <c r="D32" s="141" t="str">
        <f>IF('Final financial statement'!D32=0,"",'Final financial statement'!D32)</f>
        <v/>
      </c>
      <c r="E32" s="66" t="str">
        <f>IF('Final financial statement'!E32=0,"",'Final financial statement'!E32)</f>
        <v/>
      </c>
      <c r="F32" s="123">
        <f>'Final financial statement'!F32</f>
        <v>0</v>
      </c>
      <c r="G32" s="123">
        <f>'Final financial statement'!G32</f>
        <v>0</v>
      </c>
      <c r="H32" s="123">
        <f>'Final financial statement'!H32</f>
        <v>0</v>
      </c>
      <c r="I32" s="123">
        <f>'Final financial statement'!I32</f>
        <v>0</v>
      </c>
      <c r="J32" s="123">
        <f>'Final financial statement'!J32</f>
        <v>0</v>
      </c>
      <c r="K32" s="200">
        <f>'Final financial statement'!K32</f>
        <v>0</v>
      </c>
      <c r="L32" s="200"/>
    </row>
    <row r="33" spans="2:12" s="67" customFormat="1" x14ac:dyDescent="0.35">
      <c r="B33" s="184" t="s">
        <v>17</v>
      </c>
      <c r="C33" s="141" t="str">
        <f>IF('Final financial statement'!C33=0,"",'Final financial statement'!C33)</f>
        <v/>
      </c>
      <c r="D33" s="141" t="str">
        <f>IF('Final financial statement'!D33=0,"",'Final financial statement'!D33)</f>
        <v/>
      </c>
      <c r="E33" s="66" t="str">
        <f>IF('Final financial statement'!E33=0,"",'Final financial statement'!E33)</f>
        <v/>
      </c>
      <c r="F33" s="123">
        <f>'Final financial statement'!F33</f>
        <v>0</v>
      </c>
      <c r="G33" s="123">
        <f>'Final financial statement'!G33</f>
        <v>0</v>
      </c>
      <c r="H33" s="123">
        <f>'Final financial statement'!H33</f>
        <v>0</v>
      </c>
      <c r="I33" s="123">
        <f>'Final financial statement'!I33</f>
        <v>0</v>
      </c>
      <c r="J33" s="123">
        <f>'Final financial statement'!J33</f>
        <v>0</v>
      </c>
      <c r="K33" s="200">
        <f>'Final financial statement'!K33</f>
        <v>0</v>
      </c>
      <c r="L33" s="200"/>
    </row>
    <row r="34" spans="2:12" s="67" customFormat="1" x14ac:dyDescent="0.35">
      <c r="B34" s="184" t="s">
        <v>18</v>
      </c>
      <c r="C34" s="141" t="str">
        <f>IF('Final financial statement'!C34=0,"",'Final financial statement'!C34)</f>
        <v/>
      </c>
      <c r="D34" s="141" t="str">
        <f>IF('Final financial statement'!D34=0,"",'Final financial statement'!D34)</f>
        <v/>
      </c>
      <c r="E34" s="66" t="str">
        <f>IF('Final financial statement'!E34=0,"",'Final financial statement'!E34)</f>
        <v/>
      </c>
      <c r="F34" s="123">
        <f>'Final financial statement'!F34</f>
        <v>0</v>
      </c>
      <c r="G34" s="123">
        <f>'Final financial statement'!G34</f>
        <v>0</v>
      </c>
      <c r="H34" s="123">
        <f>'Final financial statement'!H34</f>
        <v>0</v>
      </c>
      <c r="I34" s="123">
        <f>'Final financial statement'!I34</f>
        <v>0</v>
      </c>
      <c r="J34" s="123">
        <f>'Final financial statement'!J34</f>
        <v>0</v>
      </c>
      <c r="K34" s="200">
        <f>'Final financial statement'!K34</f>
        <v>0</v>
      </c>
      <c r="L34" s="200"/>
    </row>
    <row r="35" spans="2:12" s="67" customFormat="1" x14ac:dyDescent="0.35">
      <c r="B35" s="184" t="s">
        <v>149</v>
      </c>
      <c r="C35" s="141" t="str">
        <f>IF('Final financial statement'!C35=0,"",'Final financial statement'!C35)</f>
        <v/>
      </c>
      <c r="D35" s="141" t="str">
        <f>IF('Final financial statement'!D35=0,"",'Final financial statement'!D35)</f>
        <v/>
      </c>
      <c r="E35" s="66" t="str">
        <f>IF('Final financial statement'!E35=0,"",'Final financial statement'!E35)</f>
        <v/>
      </c>
      <c r="F35" s="123">
        <f>'Final financial statement'!F35</f>
        <v>0</v>
      </c>
      <c r="G35" s="123">
        <f>'Final financial statement'!G35</f>
        <v>0</v>
      </c>
      <c r="H35" s="123">
        <f>'Final financial statement'!H35</f>
        <v>0</v>
      </c>
      <c r="I35" s="123">
        <f>'Final financial statement'!I35</f>
        <v>0</v>
      </c>
      <c r="J35" s="123">
        <f>'Final financial statement'!J35</f>
        <v>0</v>
      </c>
      <c r="K35" s="200">
        <f>'Final financial statement'!K35</f>
        <v>0</v>
      </c>
      <c r="L35" s="200"/>
    </row>
    <row r="36" spans="2:12" s="67" customFormat="1" x14ac:dyDescent="0.35">
      <c r="B36" s="184" t="s">
        <v>19</v>
      </c>
      <c r="C36" s="141" t="str">
        <f>IF('Final financial statement'!C36=0,"",'Final financial statement'!C36)</f>
        <v/>
      </c>
      <c r="D36" s="141" t="str">
        <f>IF('Final financial statement'!D36=0,"",'Final financial statement'!D36)</f>
        <v/>
      </c>
      <c r="E36" s="66" t="str">
        <f>IF('Final financial statement'!E36=0,"",'Final financial statement'!E36)</f>
        <v/>
      </c>
      <c r="F36" s="123">
        <f>'Final financial statement'!F36</f>
        <v>0</v>
      </c>
      <c r="G36" s="123">
        <f>'Final financial statement'!G36</f>
        <v>0</v>
      </c>
      <c r="H36" s="123">
        <f>'Final financial statement'!H36</f>
        <v>0</v>
      </c>
      <c r="I36" s="123">
        <f>'Final financial statement'!I36</f>
        <v>0</v>
      </c>
      <c r="J36" s="123">
        <f>'Final financial statement'!J36</f>
        <v>0</v>
      </c>
      <c r="K36" s="200">
        <f>'Final financial statement'!K36</f>
        <v>0</v>
      </c>
      <c r="L36" s="200"/>
    </row>
    <row r="37" spans="2:12" s="67" customFormat="1" x14ac:dyDescent="0.35">
      <c r="B37" s="184" t="s">
        <v>20</v>
      </c>
      <c r="C37" s="141" t="str">
        <f>IF('Final financial statement'!C37=0,"",'Final financial statement'!C37)</f>
        <v/>
      </c>
      <c r="D37" s="141" t="str">
        <f>IF('Final financial statement'!D37=0,"",'Final financial statement'!D37)</f>
        <v/>
      </c>
      <c r="E37" s="66" t="str">
        <f>IF('Final financial statement'!E37=0,"",'Final financial statement'!E37)</f>
        <v/>
      </c>
      <c r="F37" s="123">
        <f>'Final financial statement'!F37</f>
        <v>0</v>
      </c>
      <c r="G37" s="123">
        <f>'Final financial statement'!G37</f>
        <v>0</v>
      </c>
      <c r="H37" s="123">
        <f>'Final financial statement'!H37</f>
        <v>0</v>
      </c>
      <c r="I37" s="123">
        <f>'Final financial statement'!I37</f>
        <v>0</v>
      </c>
      <c r="J37" s="123">
        <f>'Final financial statement'!J37</f>
        <v>0</v>
      </c>
      <c r="K37" s="200">
        <f>'Final financial statement'!K37</f>
        <v>0</v>
      </c>
      <c r="L37" s="200"/>
    </row>
    <row r="38" spans="2:12" s="67" customFormat="1" x14ac:dyDescent="0.35">
      <c r="B38" s="184" t="s">
        <v>21</v>
      </c>
      <c r="C38" s="141" t="str">
        <f>IF('Final financial statement'!C38=0,"",'Final financial statement'!C38)</f>
        <v/>
      </c>
      <c r="D38" s="141" t="str">
        <f>IF('Final financial statement'!D38=0,"",'Final financial statement'!D38)</f>
        <v/>
      </c>
      <c r="E38" s="66" t="str">
        <f>IF('Final financial statement'!E38=0,"",'Final financial statement'!E38)</f>
        <v/>
      </c>
      <c r="F38" s="123">
        <f>'Final financial statement'!F38</f>
        <v>0</v>
      </c>
      <c r="G38" s="123">
        <f>'Final financial statement'!G38</f>
        <v>0</v>
      </c>
      <c r="H38" s="123">
        <f>'Final financial statement'!H38</f>
        <v>0</v>
      </c>
      <c r="I38" s="123">
        <f>'Final financial statement'!I38</f>
        <v>0</v>
      </c>
      <c r="J38" s="123">
        <f>'Final financial statement'!J38</f>
        <v>0</v>
      </c>
      <c r="K38" s="200">
        <f>'Final financial statement'!K38</f>
        <v>0</v>
      </c>
      <c r="L38" s="200"/>
    </row>
    <row r="39" spans="2:12" s="67" customFormat="1" x14ac:dyDescent="0.35">
      <c r="B39" s="184" t="s">
        <v>22</v>
      </c>
      <c r="C39" s="141" t="str">
        <f>IF('Final financial statement'!C39=0,"",'Final financial statement'!C39)</f>
        <v/>
      </c>
      <c r="D39" s="141" t="str">
        <f>IF('Final financial statement'!D39=0,"",'Final financial statement'!D39)</f>
        <v/>
      </c>
      <c r="E39" s="66" t="str">
        <f>IF('Final financial statement'!E39=0,"",'Final financial statement'!E39)</f>
        <v/>
      </c>
      <c r="F39" s="123">
        <f>'Final financial statement'!F39</f>
        <v>0</v>
      </c>
      <c r="G39" s="123">
        <f>'Final financial statement'!G39</f>
        <v>0</v>
      </c>
      <c r="H39" s="123">
        <f>'Final financial statement'!H39</f>
        <v>0</v>
      </c>
      <c r="I39" s="123">
        <f>'Final financial statement'!I39</f>
        <v>0</v>
      </c>
      <c r="J39" s="123">
        <f>'Final financial statement'!J39</f>
        <v>0</v>
      </c>
      <c r="K39" s="200">
        <f>'Final financial statement'!K39</f>
        <v>0</v>
      </c>
      <c r="L39" s="200"/>
    </row>
    <row r="40" spans="2:12" s="67" customFormat="1" x14ac:dyDescent="0.35">
      <c r="B40" s="184" t="s">
        <v>23</v>
      </c>
      <c r="C40" s="141" t="str">
        <f>IF('Final financial statement'!C40=0,"",'Final financial statement'!C40)</f>
        <v/>
      </c>
      <c r="D40" s="141" t="str">
        <f>IF('Final financial statement'!D40=0,"",'Final financial statement'!D40)</f>
        <v/>
      </c>
      <c r="E40" s="66" t="str">
        <f>IF('Final financial statement'!E40=0,"",'Final financial statement'!E40)</f>
        <v/>
      </c>
      <c r="F40" s="123">
        <f>'Final financial statement'!F40</f>
        <v>0</v>
      </c>
      <c r="G40" s="123">
        <f>'Final financial statement'!G40</f>
        <v>0</v>
      </c>
      <c r="H40" s="123">
        <f>'Final financial statement'!H40</f>
        <v>0</v>
      </c>
      <c r="I40" s="123">
        <f>'Final financial statement'!I40</f>
        <v>0</v>
      </c>
      <c r="J40" s="123">
        <f>'Final financial statement'!J40</f>
        <v>0</v>
      </c>
      <c r="K40" s="200">
        <f>'Final financial statement'!K40</f>
        <v>0</v>
      </c>
      <c r="L40" s="200"/>
    </row>
    <row r="41" spans="2:12" s="67" customFormat="1" x14ac:dyDescent="0.35">
      <c r="B41" s="184" t="s">
        <v>24</v>
      </c>
      <c r="C41" s="141" t="str">
        <f>IF('Final financial statement'!C41=0,"",'Final financial statement'!C41)</f>
        <v/>
      </c>
      <c r="D41" s="141" t="str">
        <f>IF('Final financial statement'!D41=0,"",'Final financial statement'!D41)</f>
        <v/>
      </c>
      <c r="E41" s="66" t="str">
        <f>IF('Final financial statement'!E41=0,"",'Final financial statement'!E41)</f>
        <v/>
      </c>
      <c r="F41" s="123">
        <f>'Final financial statement'!F41</f>
        <v>0</v>
      </c>
      <c r="G41" s="123">
        <f>'Final financial statement'!G41</f>
        <v>0</v>
      </c>
      <c r="H41" s="123">
        <f>'Final financial statement'!H41</f>
        <v>0</v>
      </c>
      <c r="I41" s="123">
        <f>'Final financial statement'!I41</f>
        <v>0</v>
      </c>
      <c r="J41" s="123">
        <f>'Final financial statement'!J41</f>
        <v>0</v>
      </c>
      <c r="K41" s="200">
        <f>'Final financial statement'!K41</f>
        <v>0</v>
      </c>
      <c r="L41" s="200"/>
    </row>
    <row r="42" spans="2:12" s="67" customFormat="1" x14ac:dyDescent="0.35">
      <c r="B42" s="184" t="s">
        <v>25</v>
      </c>
      <c r="C42" s="141" t="str">
        <f>IF('Final financial statement'!C42=0,"",'Final financial statement'!C42)</f>
        <v/>
      </c>
      <c r="D42" s="141" t="str">
        <f>IF('Final financial statement'!D42=0,"",'Final financial statement'!D42)</f>
        <v/>
      </c>
      <c r="E42" s="66" t="str">
        <f>IF('Final financial statement'!E42=0,"",'Final financial statement'!E42)</f>
        <v/>
      </c>
      <c r="F42" s="123">
        <f>'Final financial statement'!F42</f>
        <v>0</v>
      </c>
      <c r="G42" s="123">
        <f>'Final financial statement'!G42</f>
        <v>0</v>
      </c>
      <c r="H42" s="123">
        <f>'Final financial statement'!H42</f>
        <v>0</v>
      </c>
      <c r="I42" s="123">
        <f>'Final financial statement'!I42</f>
        <v>0</v>
      </c>
      <c r="J42" s="123">
        <f>'Final financial statement'!J42</f>
        <v>0</v>
      </c>
      <c r="K42" s="200">
        <f>'Final financial statement'!K42</f>
        <v>0</v>
      </c>
      <c r="L42" s="200"/>
    </row>
    <row r="43" spans="2:12" s="67" customFormat="1" x14ac:dyDescent="0.35">
      <c r="B43" s="184" t="s">
        <v>109</v>
      </c>
      <c r="C43" s="141" t="str">
        <f>IF('Final financial statement'!C43=0,"",'Final financial statement'!C43)</f>
        <v/>
      </c>
      <c r="D43" s="141" t="str">
        <f>IF('Final financial statement'!D43=0,"",'Final financial statement'!D43)</f>
        <v/>
      </c>
      <c r="E43" s="66" t="str">
        <f>IF('Final financial statement'!E43=0,"",'Final financial statement'!E43)</f>
        <v/>
      </c>
      <c r="F43" s="123">
        <f>'Final financial statement'!F43</f>
        <v>0</v>
      </c>
      <c r="G43" s="123">
        <f>'Final financial statement'!G43</f>
        <v>0</v>
      </c>
      <c r="H43" s="123">
        <f>'Final financial statement'!H43</f>
        <v>0</v>
      </c>
      <c r="I43" s="123">
        <f>'Final financial statement'!I43</f>
        <v>0</v>
      </c>
      <c r="J43" s="123">
        <f>'Final financial statement'!J43</f>
        <v>0</v>
      </c>
      <c r="K43" s="200">
        <f>'Final financial statement'!K43</f>
        <v>0</v>
      </c>
      <c r="L43" s="200"/>
    </row>
    <row r="44" spans="2:12" s="67" customFormat="1" x14ac:dyDescent="0.35">
      <c r="B44" s="184" t="s">
        <v>110</v>
      </c>
      <c r="C44" s="141" t="str">
        <f>IF('Final financial statement'!C44=0,"",'Final financial statement'!C44)</f>
        <v/>
      </c>
      <c r="D44" s="141" t="str">
        <f>IF('Final financial statement'!D44=0,"",'Final financial statement'!D44)</f>
        <v/>
      </c>
      <c r="E44" s="66" t="str">
        <f>IF('Final financial statement'!E44=0,"",'Final financial statement'!E44)</f>
        <v/>
      </c>
      <c r="F44" s="123">
        <f>'Final financial statement'!F44</f>
        <v>0</v>
      </c>
      <c r="G44" s="123">
        <f>'Final financial statement'!G44</f>
        <v>0</v>
      </c>
      <c r="H44" s="123">
        <f>'Final financial statement'!H44</f>
        <v>0</v>
      </c>
      <c r="I44" s="123">
        <f>'Final financial statement'!I44</f>
        <v>0</v>
      </c>
      <c r="J44" s="123">
        <f>'Final financial statement'!J44</f>
        <v>0</v>
      </c>
      <c r="K44" s="200">
        <f>'Final financial statement'!K44</f>
        <v>0</v>
      </c>
      <c r="L44" s="200"/>
    </row>
    <row r="45" spans="2:12" s="67" customFormat="1" x14ac:dyDescent="0.35">
      <c r="B45" s="184" t="s">
        <v>111</v>
      </c>
      <c r="C45" s="141" t="str">
        <f>IF('Final financial statement'!C45=0,"",'Final financial statement'!C45)</f>
        <v/>
      </c>
      <c r="D45" s="141" t="str">
        <f>IF('Final financial statement'!D45=0,"",'Final financial statement'!D45)</f>
        <v/>
      </c>
      <c r="E45" s="66" t="str">
        <f>IF('Final financial statement'!E45=0,"",'Final financial statement'!E45)</f>
        <v/>
      </c>
      <c r="F45" s="123">
        <f>'Final financial statement'!F45</f>
        <v>0</v>
      </c>
      <c r="G45" s="123">
        <f>'Final financial statement'!G45</f>
        <v>0</v>
      </c>
      <c r="H45" s="123">
        <f>'Final financial statement'!H45</f>
        <v>0</v>
      </c>
      <c r="I45" s="123">
        <f>'Final financial statement'!I45</f>
        <v>0</v>
      </c>
      <c r="J45" s="123">
        <f>'Final financial statement'!J45</f>
        <v>0</v>
      </c>
      <c r="K45" s="200">
        <f>'Final financial statement'!K45</f>
        <v>0</v>
      </c>
      <c r="L45" s="200"/>
    </row>
    <row r="46" spans="2:12" s="67" customFormat="1" x14ac:dyDescent="0.35">
      <c r="B46" s="184" t="s">
        <v>112</v>
      </c>
      <c r="C46" s="141" t="str">
        <f>IF('Final financial statement'!C46=0,"",'Final financial statement'!C46)</f>
        <v/>
      </c>
      <c r="D46" s="141" t="str">
        <f>IF('Final financial statement'!D46=0,"",'Final financial statement'!D46)</f>
        <v/>
      </c>
      <c r="E46" s="66" t="str">
        <f>IF('Final financial statement'!E46=0,"",'Final financial statement'!E46)</f>
        <v/>
      </c>
      <c r="F46" s="123">
        <f>'Final financial statement'!F46</f>
        <v>0</v>
      </c>
      <c r="G46" s="123">
        <f>'Final financial statement'!G46</f>
        <v>0</v>
      </c>
      <c r="H46" s="123">
        <f>'Final financial statement'!H46</f>
        <v>0</v>
      </c>
      <c r="I46" s="123">
        <f>'Final financial statement'!I46</f>
        <v>0</v>
      </c>
      <c r="J46" s="123">
        <f>'Final financial statement'!J46</f>
        <v>0</v>
      </c>
      <c r="K46" s="200">
        <f>'Final financial statement'!K46</f>
        <v>0</v>
      </c>
      <c r="L46" s="200"/>
    </row>
    <row r="47" spans="2:12" s="67" customFormat="1" x14ac:dyDescent="0.35">
      <c r="B47" s="184" t="s">
        <v>113</v>
      </c>
      <c r="C47" s="141" t="str">
        <f>IF('Final financial statement'!C47=0,"",'Final financial statement'!C47)</f>
        <v/>
      </c>
      <c r="D47" s="141" t="str">
        <f>IF('Final financial statement'!D47=0,"",'Final financial statement'!D47)</f>
        <v/>
      </c>
      <c r="E47" s="66" t="str">
        <f>IF('Final financial statement'!E47=0,"",'Final financial statement'!E47)</f>
        <v/>
      </c>
      <c r="F47" s="123">
        <f>'Final financial statement'!F47</f>
        <v>0</v>
      </c>
      <c r="G47" s="123">
        <f>'Final financial statement'!G47</f>
        <v>0</v>
      </c>
      <c r="H47" s="123">
        <f>'Final financial statement'!H47</f>
        <v>0</v>
      </c>
      <c r="I47" s="123">
        <f>'Final financial statement'!I47</f>
        <v>0</v>
      </c>
      <c r="J47" s="123">
        <f>'Final financial statement'!J47</f>
        <v>0</v>
      </c>
      <c r="K47" s="200">
        <f>'Final financial statement'!K47</f>
        <v>0</v>
      </c>
      <c r="L47" s="200"/>
    </row>
    <row r="48" spans="2:12" s="67" customFormat="1" x14ac:dyDescent="0.35">
      <c r="B48" s="184" t="s">
        <v>114</v>
      </c>
      <c r="C48" s="141" t="str">
        <f>IF('Final financial statement'!C48=0,"",'Final financial statement'!C48)</f>
        <v/>
      </c>
      <c r="D48" s="141" t="str">
        <f>IF('Final financial statement'!D48=0,"",'Final financial statement'!D48)</f>
        <v/>
      </c>
      <c r="E48" s="66" t="str">
        <f>IF('Final financial statement'!E48=0,"",'Final financial statement'!E48)</f>
        <v/>
      </c>
      <c r="F48" s="123">
        <f>'Final financial statement'!F48</f>
        <v>0</v>
      </c>
      <c r="G48" s="123">
        <f>'Final financial statement'!G48</f>
        <v>0</v>
      </c>
      <c r="H48" s="123">
        <f>'Final financial statement'!H48</f>
        <v>0</v>
      </c>
      <c r="I48" s="123">
        <f>'Final financial statement'!I48</f>
        <v>0</v>
      </c>
      <c r="J48" s="123">
        <f>'Final financial statement'!J48</f>
        <v>0</v>
      </c>
      <c r="K48" s="200">
        <f>'Final financial statement'!K48</f>
        <v>0</v>
      </c>
      <c r="L48" s="200"/>
    </row>
    <row r="49" spans="2:12" s="67" customFormat="1" x14ac:dyDescent="0.35">
      <c r="B49" s="184" t="s">
        <v>115</v>
      </c>
      <c r="C49" s="141" t="str">
        <f>IF('Final financial statement'!C49=0,"",'Final financial statement'!C49)</f>
        <v/>
      </c>
      <c r="D49" s="141" t="str">
        <f>IF('Final financial statement'!D49=0,"",'Final financial statement'!D49)</f>
        <v/>
      </c>
      <c r="E49" s="66" t="str">
        <f>IF('Final financial statement'!E49=0,"",'Final financial statement'!E49)</f>
        <v/>
      </c>
      <c r="F49" s="123">
        <f>'Final financial statement'!F49</f>
        <v>0</v>
      </c>
      <c r="G49" s="123">
        <f>'Final financial statement'!G49</f>
        <v>0</v>
      </c>
      <c r="H49" s="123">
        <f>'Final financial statement'!H49</f>
        <v>0</v>
      </c>
      <c r="I49" s="123">
        <f>'Final financial statement'!I49</f>
        <v>0</v>
      </c>
      <c r="J49" s="123">
        <f>'Final financial statement'!J49</f>
        <v>0</v>
      </c>
      <c r="K49" s="200">
        <f>'Final financial statement'!K49</f>
        <v>0</v>
      </c>
      <c r="L49" s="200"/>
    </row>
    <row r="50" spans="2:12" s="67" customFormat="1" x14ac:dyDescent="0.35">
      <c r="B50" s="184" t="s">
        <v>116</v>
      </c>
      <c r="C50" s="141" t="str">
        <f>IF('Final financial statement'!C50=0,"",'Final financial statement'!C50)</f>
        <v/>
      </c>
      <c r="D50" s="141" t="str">
        <f>IF('Final financial statement'!D50=0,"",'Final financial statement'!D50)</f>
        <v/>
      </c>
      <c r="E50" s="66" t="str">
        <f>IF('Final financial statement'!E50=0,"",'Final financial statement'!E50)</f>
        <v/>
      </c>
      <c r="F50" s="123">
        <f>'Final financial statement'!F50</f>
        <v>0</v>
      </c>
      <c r="G50" s="123">
        <f>'Final financial statement'!G50</f>
        <v>0</v>
      </c>
      <c r="H50" s="123">
        <f>'Final financial statement'!H50</f>
        <v>0</v>
      </c>
      <c r="I50" s="123">
        <f>'Final financial statement'!I50</f>
        <v>0</v>
      </c>
      <c r="J50" s="123">
        <f>'Final financial statement'!J50</f>
        <v>0</v>
      </c>
      <c r="K50" s="200">
        <f>'Final financial statement'!K50</f>
        <v>0</v>
      </c>
      <c r="L50" s="200"/>
    </row>
    <row r="51" spans="2:12" s="67" customFormat="1" x14ac:dyDescent="0.35">
      <c r="B51" s="184" t="s">
        <v>117</v>
      </c>
      <c r="C51" s="141" t="str">
        <f>IF('Final financial statement'!C51=0,"",'Final financial statement'!C51)</f>
        <v/>
      </c>
      <c r="D51" s="141" t="str">
        <f>IF('Final financial statement'!D51=0,"",'Final financial statement'!D51)</f>
        <v/>
      </c>
      <c r="E51" s="66" t="str">
        <f>IF('Final financial statement'!E51=0,"",'Final financial statement'!E51)</f>
        <v/>
      </c>
      <c r="F51" s="123">
        <f>'Final financial statement'!F51</f>
        <v>0</v>
      </c>
      <c r="G51" s="123">
        <f>'Final financial statement'!G51</f>
        <v>0</v>
      </c>
      <c r="H51" s="123">
        <f>'Final financial statement'!H51</f>
        <v>0</v>
      </c>
      <c r="I51" s="123">
        <f>'Final financial statement'!I51</f>
        <v>0</v>
      </c>
      <c r="J51" s="123">
        <f>'Final financial statement'!J51</f>
        <v>0</v>
      </c>
      <c r="K51" s="200">
        <f>'Final financial statement'!K51</f>
        <v>0</v>
      </c>
      <c r="L51" s="200"/>
    </row>
    <row r="52" spans="2:12" s="67" customFormat="1" x14ac:dyDescent="0.35">
      <c r="B52" s="184" t="s">
        <v>118</v>
      </c>
      <c r="C52" s="141" t="str">
        <f>IF('Final financial statement'!C52=0,"",'Final financial statement'!C52)</f>
        <v/>
      </c>
      <c r="D52" s="141" t="str">
        <f>IF('Final financial statement'!D52=0,"",'Final financial statement'!D52)</f>
        <v/>
      </c>
      <c r="E52" s="66" t="str">
        <f>IF('Final financial statement'!E52=0,"",'Final financial statement'!E52)</f>
        <v/>
      </c>
      <c r="F52" s="123">
        <f>'Final financial statement'!F52</f>
        <v>0</v>
      </c>
      <c r="G52" s="123">
        <f>'Final financial statement'!G52</f>
        <v>0</v>
      </c>
      <c r="H52" s="123">
        <f>'Final financial statement'!H52</f>
        <v>0</v>
      </c>
      <c r="I52" s="123">
        <f>'Final financial statement'!I52</f>
        <v>0</v>
      </c>
      <c r="J52" s="123">
        <f>'Final financial statement'!J52</f>
        <v>0</v>
      </c>
      <c r="K52" s="200">
        <f>'Final financial statement'!K52</f>
        <v>0</v>
      </c>
      <c r="L52" s="200"/>
    </row>
    <row r="53" spans="2:12" s="67" customFormat="1" x14ac:dyDescent="0.35">
      <c r="B53" s="184" t="s">
        <v>119</v>
      </c>
      <c r="C53" s="141" t="str">
        <f>IF('Final financial statement'!C53=0,"",'Final financial statement'!C53)</f>
        <v/>
      </c>
      <c r="D53" s="141" t="str">
        <f>IF('Final financial statement'!D53=0,"",'Final financial statement'!D53)</f>
        <v/>
      </c>
      <c r="E53" s="66" t="str">
        <f>IF('Final financial statement'!E53=0,"",'Final financial statement'!E53)</f>
        <v/>
      </c>
      <c r="F53" s="123">
        <f>'Final financial statement'!F53</f>
        <v>0</v>
      </c>
      <c r="G53" s="123">
        <f>'Final financial statement'!G53</f>
        <v>0</v>
      </c>
      <c r="H53" s="123">
        <f>'Final financial statement'!H53</f>
        <v>0</v>
      </c>
      <c r="I53" s="123">
        <f>'Final financial statement'!I53</f>
        <v>0</v>
      </c>
      <c r="J53" s="123">
        <f>'Final financial statement'!J53</f>
        <v>0</v>
      </c>
      <c r="K53" s="200">
        <f>'Final financial statement'!K53</f>
        <v>0</v>
      </c>
      <c r="L53" s="200"/>
    </row>
    <row r="54" spans="2:12" s="67" customFormat="1" x14ac:dyDescent="0.35">
      <c r="B54" s="184" t="s">
        <v>120</v>
      </c>
      <c r="C54" s="141" t="str">
        <f>IF('Final financial statement'!C54=0,"",'Final financial statement'!C54)</f>
        <v/>
      </c>
      <c r="D54" s="141" t="str">
        <f>IF('Final financial statement'!D54=0,"",'Final financial statement'!D54)</f>
        <v/>
      </c>
      <c r="E54" s="66" t="str">
        <f>IF('Final financial statement'!E54=0,"",'Final financial statement'!E54)</f>
        <v/>
      </c>
      <c r="F54" s="123">
        <f>'Final financial statement'!F54</f>
        <v>0</v>
      </c>
      <c r="G54" s="123">
        <f>'Final financial statement'!G54</f>
        <v>0</v>
      </c>
      <c r="H54" s="123">
        <f>'Final financial statement'!H54</f>
        <v>0</v>
      </c>
      <c r="I54" s="123">
        <f>'Final financial statement'!I54</f>
        <v>0</v>
      </c>
      <c r="J54" s="123">
        <f>'Final financial statement'!J54</f>
        <v>0</v>
      </c>
      <c r="K54" s="200">
        <f>'Final financial statement'!K54</f>
        <v>0</v>
      </c>
      <c r="L54" s="200"/>
    </row>
    <row r="55" spans="2:12" s="67" customFormat="1" x14ac:dyDescent="0.35">
      <c r="B55" s="184" t="s">
        <v>121</v>
      </c>
      <c r="C55" s="141" t="str">
        <f>IF('Final financial statement'!C55=0,"",'Final financial statement'!C55)</f>
        <v/>
      </c>
      <c r="D55" s="141" t="str">
        <f>IF('Final financial statement'!D55=0,"",'Final financial statement'!D55)</f>
        <v/>
      </c>
      <c r="E55" s="66" t="str">
        <f>IF('Final financial statement'!E55=0,"",'Final financial statement'!E55)</f>
        <v/>
      </c>
      <c r="F55" s="123">
        <f>'Final financial statement'!F55</f>
        <v>0</v>
      </c>
      <c r="G55" s="123">
        <f>'Final financial statement'!G55</f>
        <v>0</v>
      </c>
      <c r="H55" s="123">
        <f>'Final financial statement'!H55</f>
        <v>0</v>
      </c>
      <c r="I55" s="123">
        <f>'Final financial statement'!I55</f>
        <v>0</v>
      </c>
      <c r="J55" s="123">
        <f>'Final financial statement'!J55</f>
        <v>0</v>
      </c>
      <c r="K55" s="200">
        <f>'Final financial statement'!K55</f>
        <v>0</v>
      </c>
      <c r="L55" s="200"/>
    </row>
    <row r="56" spans="2:12" s="67" customFormat="1" x14ac:dyDescent="0.35">
      <c r="B56" s="184" t="s">
        <v>122</v>
      </c>
      <c r="C56" s="141" t="str">
        <f>IF('Final financial statement'!C56=0,"",'Final financial statement'!C56)</f>
        <v/>
      </c>
      <c r="D56" s="141" t="str">
        <f>IF('Final financial statement'!D56=0,"",'Final financial statement'!D56)</f>
        <v/>
      </c>
      <c r="E56" s="66" t="str">
        <f>IF('Final financial statement'!E56=0,"",'Final financial statement'!E56)</f>
        <v/>
      </c>
      <c r="F56" s="123">
        <f>'Final financial statement'!F56</f>
        <v>0</v>
      </c>
      <c r="G56" s="123">
        <f>'Final financial statement'!G56</f>
        <v>0</v>
      </c>
      <c r="H56" s="123">
        <f>'Final financial statement'!H56</f>
        <v>0</v>
      </c>
      <c r="I56" s="123">
        <f>'Final financial statement'!I56</f>
        <v>0</v>
      </c>
      <c r="J56" s="123">
        <f>'Final financial statement'!J56</f>
        <v>0</v>
      </c>
      <c r="K56" s="200">
        <f>'Final financial statement'!K56</f>
        <v>0</v>
      </c>
      <c r="L56" s="200"/>
    </row>
    <row r="57" spans="2:12" s="67" customFormat="1" x14ac:dyDescent="0.35">
      <c r="B57" s="184" t="s">
        <v>123</v>
      </c>
      <c r="C57" s="141" t="str">
        <f>IF('Final financial statement'!C57=0,"",'Final financial statement'!C57)</f>
        <v/>
      </c>
      <c r="D57" s="141" t="str">
        <f>IF('Final financial statement'!D57=0,"",'Final financial statement'!D57)</f>
        <v/>
      </c>
      <c r="E57" s="66" t="str">
        <f>IF('Final financial statement'!E57=0,"",'Final financial statement'!E57)</f>
        <v/>
      </c>
      <c r="F57" s="123">
        <f>'Final financial statement'!F57</f>
        <v>0</v>
      </c>
      <c r="G57" s="123">
        <f>'Final financial statement'!G57</f>
        <v>0</v>
      </c>
      <c r="H57" s="123">
        <f>'Final financial statement'!H57</f>
        <v>0</v>
      </c>
      <c r="I57" s="123">
        <f>'Final financial statement'!I57</f>
        <v>0</v>
      </c>
      <c r="J57" s="123">
        <f>'Final financial statement'!J57</f>
        <v>0</v>
      </c>
      <c r="K57" s="200">
        <f>'Final financial statement'!K57</f>
        <v>0</v>
      </c>
      <c r="L57" s="200"/>
    </row>
    <row r="58" spans="2:12" s="67" customFormat="1" x14ac:dyDescent="0.35">
      <c r="B58" s="184" t="s">
        <v>124</v>
      </c>
      <c r="C58" s="141" t="str">
        <f>IF('Final financial statement'!C58=0,"",'Final financial statement'!C58)</f>
        <v/>
      </c>
      <c r="D58" s="141" t="str">
        <f>IF('Final financial statement'!D58=0,"",'Final financial statement'!D58)</f>
        <v/>
      </c>
      <c r="E58" s="66" t="str">
        <f>IF('Final financial statement'!E58=0,"",'Final financial statement'!E58)</f>
        <v/>
      </c>
      <c r="F58" s="123">
        <f>'Final financial statement'!F58</f>
        <v>0</v>
      </c>
      <c r="G58" s="123">
        <f>'Final financial statement'!G58</f>
        <v>0</v>
      </c>
      <c r="H58" s="123">
        <f>'Final financial statement'!H58</f>
        <v>0</v>
      </c>
      <c r="I58" s="123">
        <f>'Final financial statement'!I58</f>
        <v>0</v>
      </c>
      <c r="J58" s="123">
        <f>'Final financial statement'!J58</f>
        <v>0</v>
      </c>
      <c r="K58" s="200">
        <f>'Final financial statement'!K58</f>
        <v>0</v>
      </c>
      <c r="L58" s="200"/>
    </row>
    <row r="59" spans="2:12" s="67" customFormat="1" x14ac:dyDescent="0.35">
      <c r="B59" s="184" t="s">
        <v>125</v>
      </c>
      <c r="C59" s="141" t="str">
        <f>IF('Final financial statement'!C59=0,"",'Final financial statement'!C59)</f>
        <v/>
      </c>
      <c r="D59" s="141" t="str">
        <f>IF('Final financial statement'!D59=0,"",'Final financial statement'!D59)</f>
        <v/>
      </c>
      <c r="E59" s="66" t="str">
        <f>IF('Final financial statement'!E59=0,"",'Final financial statement'!E59)</f>
        <v/>
      </c>
      <c r="F59" s="123">
        <f>'Final financial statement'!F59</f>
        <v>0</v>
      </c>
      <c r="G59" s="123">
        <f>'Final financial statement'!G59</f>
        <v>0</v>
      </c>
      <c r="H59" s="123">
        <f>'Final financial statement'!H59</f>
        <v>0</v>
      </c>
      <c r="I59" s="123">
        <f>'Final financial statement'!I59</f>
        <v>0</v>
      </c>
      <c r="J59" s="123">
        <f>'Final financial statement'!J59</f>
        <v>0</v>
      </c>
      <c r="K59" s="200">
        <f>'Final financial statement'!K59</f>
        <v>0</v>
      </c>
      <c r="L59" s="200"/>
    </row>
    <row r="60" spans="2:12" s="67" customFormat="1" x14ac:dyDescent="0.35">
      <c r="B60" s="184" t="s">
        <v>126</v>
      </c>
      <c r="C60" s="141" t="str">
        <f>IF('Final financial statement'!C60=0,"",'Final financial statement'!C60)</f>
        <v/>
      </c>
      <c r="D60" s="141" t="str">
        <f>IF('Final financial statement'!D60=0,"",'Final financial statement'!D60)</f>
        <v/>
      </c>
      <c r="E60" s="66" t="str">
        <f>IF('Final financial statement'!E60=0,"",'Final financial statement'!E60)</f>
        <v/>
      </c>
      <c r="F60" s="123">
        <f>'Final financial statement'!F60</f>
        <v>0</v>
      </c>
      <c r="G60" s="123">
        <f>'Final financial statement'!G60</f>
        <v>0</v>
      </c>
      <c r="H60" s="123">
        <f>'Final financial statement'!H60</f>
        <v>0</v>
      </c>
      <c r="I60" s="123">
        <f>'Final financial statement'!I60</f>
        <v>0</v>
      </c>
      <c r="J60" s="123">
        <f>'Final financial statement'!J60</f>
        <v>0</v>
      </c>
      <c r="K60" s="200">
        <f>'Final financial statement'!K60</f>
        <v>0</v>
      </c>
      <c r="L60" s="200"/>
    </row>
    <row r="61" spans="2:12" s="67" customFormat="1" x14ac:dyDescent="0.35">
      <c r="B61" s="184" t="s">
        <v>127</v>
      </c>
      <c r="C61" s="141" t="str">
        <f>IF('Final financial statement'!C61=0,"",'Final financial statement'!C61)</f>
        <v/>
      </c>
      <c r="D61" s="141" t="str">
        <f>IF('Final financial statement'!D61=0,"",'Final financial statement'!D61)</f>
        <v/>
      </c>
      <c r="E61" s="66" t="str">
        <f>IF('Final financial statement'!E61=0,"",'Final financial statement'!E61)</f>
        <v/>
      </c>
      <c r="F61" s="123">
        <f>'Final financial statement'!F61</f>
        <v>0</v>
      </c>
      <c r="G61" s="123">
        <f>'Final financial statement'!G61</f>
        <v>0</v>
      </c>
      <c r="H61" s="123">
        <f>'Final financial statement'!H61</f>
        <v>0</v>
      </c>
      <c r="I61" s="123">
        <f>'Final financial statement'!I61</f>
        <v>0</v>
      </c>
      <c r="J61" s="123">
        <f>'Final financial statement'!J61</f>
        <v>0</v>
      </c>
      <c r="K61" s="200">
        <f>'Final financial statement'!K61</f>
        <v>0</v>
      </c>
      <c r="L61" s="200"/>
    </row>
    <row r="62" spans="2:12" s="67" customFormat="1" x14ac:dyDescent="0.35">
      <c r="B62" s="184" t="s">
        <v>128</v>
      </c>
      <c r="C62" s="141" t="str">
        <f>IF('Final financial statement'!C62=0,"",'Final financial statement'!C62)</f>
        <v/>
      </c>
      <c r="D62" s="141" t="str">
        <f>IF('Final financial statement'!D62=0,"",'Final financial statement'!D62)</f>
        <v/>
      </c>
      <c r="E62" s="66" t="str">
        <f>IF('Final financial statement'!E62=0,"",'Final financial statement'!E62)</f>
        <v/>
      </c>
      <c r="F62" s="123">
        <f>'Final financial statement'!F62</f>
        <v>0</v>
      </c>
      <c r="G62" s="123">
        <f>'Final financial statement'!G62</f>
        <v>0</v>
      </c>
      <c r="H62" s="123">
        <f>'Final financial statement'!H62</f>
        <v>0</v>
      </c>
      <c r="I62" s="123">
        <f>'Final financial statement'!I62</f>
        <v>0</v>
      </c>
      <c r="J62" s="123">
        <f>'Final financial statement'!J62</f>
        <v>0</v>
      </c>
      <c r="K62" s="200">
        <f>'Final financial statement'!K62</f>
        <v>0</v>
      </c>
      <c r="L62" s="200"/>
    </row>
    <row r="63" spans="2:12" s="67" customFormat="1" x14ac:dyDescent="0.35">
      <c r="B63" s="184" t="s">
        <v>136</v>
      </c>
      <c r="C63" s="141" t="str">
        <f>IF('Final financial statement'!C63=0,"",'Final financial statement'!C63)</f>
        <v/>
      </c>
      <c r="D63" s="141" t="str">
        <f>IF('Final financial statement'!D63=0,"",'Final financial statement'!D63)</f>
        <v/>
      </c>
      <c r="E63" s="66" t="str">
        <f>IF('Final financial statement'!E63=0,"",'Final financial statement'!E63)</f>
        <v/>
      </c>
      <c r="F63" s="123">
        <f>'Final financial statement'!F63</f>
        <v>0</v>
      </c>
      <c r="G63" s="123">
        <f>'Final financial statement'!G63</f>
        <v>0</v>
      </c>
      <c r="H63" s="123">
        <f>'Final financial statement'!H63</f>
        <v>0</v>
      </c>
      <c r="I63" s="123">
        <f>'Final financial statement'!I63</f>
        <v>0</v>
      </c>
      <c r="J63" s="123">
        <f>'Final financial statement'!J63</f>
        <v>0</v>
      </c>
      <c r="K63" s="200">
        <f>'Final financial statement'!K63</f>
        <v>0</v>
      </c>
      <c r="L63" s="200"/>
    </row>
    <row r="64" spans="2:12" s="67" customFormat="1" x14ac:dyDescent="0.35">
      <c r="B64" s="184" t="s">
        <v>137</v>
      </c>
      <c r="C64" s="141" t="str">
        <f>IF('Final financial statement'!C64=0,"",'Final financial statement'!C64)</f>
        <v/>
      </c>
      <c r="D64" s="141" t="str">
        <f>IF('Final financial statement'!D64=0,"",'Final financial statement'!D64)</f>
        <v/>
      </c>
      <c r="E64" s="66" t="str">
        <f>IF('Final financial statement'!E64=0,"",'Final financial statement'!E64)</f>
        <v/>
      </c>
      <c r="F64" s="123">
        <f>'Final financial statement'!F64</f>
        <v>0</v>
      </c>
      <c r="G64" s="123">
        <f>'Final financial statement'!G64</f>
        <v>0</v>
      </c>
      <c r="H64" s="123">
        <f>'Final financial statement'!H64</f>
        <v>0</v>
      </c>
      <c r="I64" s="123">
        <f>'Final financial statement'!I64</f>
        <v>0</v>
      </c>
      <c r="J64" s="123">
        <f>'Final financial statement'!J64</f>
        <v>0</v>
      </c>
      <c r="K64" s="200">
        <f>'Final financial statement'!K64</f>
        <v>0</v>
      </c>
      <c r="L64" s="200"/>
    </row>
    <row r="65" spans="2:12" s="67" customFormat="1" x14ac:dyDescent="0.35">
      <c r="B65" s="184" t="s">
        <v>138</v>
      </c>
      <c r="C65" s="141" t="str">
        <f>IF('Final financial statement'!C65=0,"",'Final financial statement'!C65)</f>
        <v/>
      </c>
      <c r="D65" s="141" t="str">
        <f>IF('Final financial statement'!D65=0,"",'Final financial statement'!D65)</f>
        <v/>
      </c>
      <c r="E65" s="66" t="str">
        <f>IF('Final financial statement'!E65=0,"",'Final financial statement'!E65)</f>
        <v/>
      </c>
      <c r="F65" s="123">
        <f>'Final financial statement'!F65</f>
        <v>0</v>
      </c>
      <c r="G65" s="123">
        <f>'Final financial statement'!G65</f>
        <v>0</v>
      </c>
      <c r="H65" s="123">
        <f>'Final financial statement'!H65</f>
        <v>0</v>
      </c>
      <c r="I65" s="123">
        <f>'Final financial statement'!I65</f>
        <v>0</v>
      </c>
      <c r="J65" s="123">
        <f>'Final financial statement'!J65</f>
        <v>0</v>
      </c>
      <c r="K65" s="200">
        <f>'Final financial statement'!K65</f>
        <v>0</v>
      </c>
      <c r="L65" s="200"/>
    </row>
    <row r="66" spans="2:12" s="67" customFormat="1" x14ac:dyDescent="0.35">
      <c r="B66" s="184" t="s">
        <v>139</v>
      </c>
      <c r="C66" s="141" t="str">
        <f>IF('Final financial statement'!C66=0,"",'Final financial statement'!C66)</f>
        <v/>
      </c>
      <c r="D66" s="141" t="str">
        <f>IF('Final financial statement'!D66=0,"",'Final financial statement'!D66)</f>
        <v/>
      </c>
      <c r="E66" s="66" t="str">
        <f>IF('Final financial statement'!E66=0,"",'Final financial statement'!E66)</f>
        <v/>
      </c>
      <c r="F66" s="123">
        <f>'Final financial statement'!F66</f>
        <v>0</v>
      </c>
      <c r="G66" s="123">
        <f>'Final financial statement'!G66</f>
        <v>0</v>
      </c>
      <c r="H66" s="123">
        <f>'Final financial statement'!H66</f>
        <v>0</v>
      </c>
      <c r="I66" s="123">
        <f>'Final financial statement'!I66</f>
        <v>0</v>
      </c>
      <c r="J66" s="123">
        <f>'Final financial statement'!J66</f>
        <v>0</v>
      </c>
      <c r="K66" s="200">
        <f>'Final financial statement'!K66</f>
        <v>0</v>
      </c>
      <c r="L66" s="200"/>
    </row>
    <row r="67" spans="2:12" s="67" customFormat="1" x14ac:dyDescent="0.35">
      <c r="B67" s="184" t="s">
        <v>140</v>
      </c>
      <c r="C67" s="141" t="str">
        <f>IF('Final financial statement'!C67=0,"",'Final financial statement'!C67)</f>
        <v/>
      </c>
      <c r="D67" s="141" t="str">
        <f>IF('Final financial statement'!D67=0,"",'Final financial statement'!D67)</f>
        <v/>
      </c>
      <c r="E67" s="66" t="str">
        <f>IF('Final financial statement'!E67=0,"",'Final financial statement'!E67)</f>
        <v/>
      </c>
      <c r="F67" s="123">
        <f>'Final financial statement'!F67</f>
        <v>0</v>
      </c>
      <c r="G67" s="123">
        <f>'Final financial statement'!G67</f>
        <v>0</v>
      </c>
      <c r="H67" s="123">
        <f>'Final financial statement'!H67</f>
        <v>0</v>
      </c>
      <c r="I67" s="123">
        <f>'Final financial statement'!I67</f>
        <v>0</v>
      </c>
      <c r="J67" s="123">
        <f>'Final financial statement'!J67</f>
        <v>0</v>
      </c>
      <c r="K67" s="200">
        <f>'Final financial statement'!K67</f>
        <v>0</v>
      </c>
      <c r="L67" s="200"/>
    </row>
    <row r="68" spans="2:12" s="67" customFormat="1" x14ac:dyDescent="0.35">
      <c r="B68" s="184" t="s">
        <v>141</v>
      </c>
      <c r="C68" s="141" t="str">
        <f>IF('Final financial statement'!C68=0,"",'Final financial statement'!C68)</f>
        <v/>
      </c>
      <c r="D68" s="141" t="str">
        <f>IF('Final financial statement'!D68=0,"",'Final financial statement'!D68)</f>
        <v/>
      </c>
      <c r="E68" s="66" t="str">
        <f>IF('Final financial statement'!E68=0,"",'Final financial statement'!E68)</f>
        <v/>
      </c>
      <c r="F68" s="123">
        <f>'Final financial statement'!F68</f>
        <v>0</v>
      </c>
      <c r="G68" s="123">
        <f>'Final financial statement'!G68</f>
        <v>0</v>
      </c>
      <c r="H68" s="123">
        <f>'Final financial statement'!H68</f>
        <v>0</v>
      </c>
      <c r="I68" s="123">
        <f>'Final financial statement'!I68</f>
        <v>0</v>
      </c>
      <c r="J68" s="123">
        <f>'Final financial statement'!J68</f>
        <v>0</v>
      </c>
      <c r="K68" s="200">
        <f>'Final financial statement'!K68</f>
        <v>0</v>
      </c>
      <c r="L68" s="200"/>
    </row>
    <row r="69" spans="2:12" s="67" customFormat="1" x14ac:dyDescent="0.35">
      <c r="B69" s="184" t="s">
        <v>142</v>
      </c>
      <c r="C69" s="141" t="str">
        <f>IF('Final financial statement'!C69=0,"",'Final financial statement'!C69)</f>
        <v/>
      </c>
      <c r="D69" s="141" t="str">
        <f>IF('Final financial statement'!D69=0,"",'Final financial statement'!D69)</f>
        <v/>
      </c>
      <c r="E69" s="66" t="str">
        <f>IF('Final financial statement'!E69=0,"",'Final financial statement'!E69)</f>
        <v/>
      </c>
      <c r="F69" s="123">
        <f>'Final financial statement'!F69</f>
        <v>0</v>
      </c>
      <c r="G69" s="123">
        <f>'Final financial statement'!G69</f>
        <v>0</v>
      </c>
      <c r="H69" s="123">
        <f>'Final financial statement'!H69</f>
        <v>0</v>
      </c>
      <c r="I69" s="123">
        <f>'Final financial statement'!I69</f>
        <v>0</v>
      </c>
      <c r="J69" s="123">
        <f>'Final financial statement'!J69</f>
        <v>0</v>
      </c>
      <c r="K69" s="200">
        <f>'Final financial statement'!K69</f>
        <v>0</v>
      </c>
      <c r="L69" s="200"/>
    </row>
    <row r="70" spans="2:12" s="67" customFormat="1" x14ac:dyDescent="0.35">
      <c r="B70" s="184" t="s">
        <v>143</v>
      </c>
      <c r="C70" s="141" t="str">
        <f>IF('Final financial statement'!C70=0,"",'Final financial statement'!C70)</f>
        <v/>
      </c>
      <c r="D70" s="141" t="str">
        <f>IF('Final financial statement'!D70=0,"",'Final financial statement'!D70)</f>
        <v/>
      </c>
      <c r="E70" s="66" t="str">
        <f>IF('Final financial statement'!E70=0,"",'Final financial statement'!E70)</f>
        <v/>
      </c>
      <c r="F70" s="123">
        <f>'Final financial statement'!F70</f>
        <v>0</v>
      </c>
      <c r="G70" s="123">
        <f>'Final financial statement'!G70</f>
        <v>0</v>
      </c>
      <c r="H70" s="123">
        <f>'Final financial statement'!H70</f>
        <v>0</v>
      </c>
      <c r="I70" s="123">
        <f>'Final financial statement'!I70</f>
        <v>0</v>
      </c>
      <c r="J70" s="123">
        <f>'Final financial statement'!J70</f>
        <v>0</v>
      </c>
      <c r="K70" s="200">
        <f>'Final financial statement'!K70</f>
        <v>0</v>
      </c>
      <c r="L70" s="200"/>
    </row>
    <row r="71" spans="2:12" s="67" customFormat="1" x14ac:dyDescent="0.35">
      <c r="B71" s="184" t="s">
        <v>144</v>
      </c>
      <c r="C71" s="141" t="str">
        <f>IF('Final financial statement'!C71=0,"",'Final financial statement'!C71)</f>
        <v/>
      </c>
      <c r="D71" s="141" t="str">
        <f>IF('Final financial statement'!D71=0,"",'Final financial statement'!D71)</f>
        <v/>
      </c>
      <c r="E71" s="66" t="str">
        <f>IF('Final financial statement'!E71=0,"",'Final financial statement'!E71)</f>
        <v/>
      </c>
      <c r="F71" s="123">
        <f>'Final financial statement'!F71</f>
        <v>0</v>
      </c>
      <c r="G71" s="123">
        <f>'Final financial statement'!G71</f>
        <v>0</v>
      </c>
      <c r="H71" s="123">
        <f>'Final financial statement'!H71</f>
        <v>0</v>
      </c>
      <c r="I71" s="123">
        <f>'Final financial statement'!I71</f>
        <v>0</v>
      </c>
      <c r="J71" s="123">
        <f>'Final financial statement'!J71</f>
        <v>0</v>
      </c>
      <c r="K71" s="200">
        <f>'Final financial statement'!K71</f>
        <v>0</v>
      </c>
      <c r="L71" s="200"/>
    </row>
    <row r="72" spans="2:12" s="67" customFormat="1" x14ac:dyDescent="0.35">
      <c r="B72" s="184" t="s">
        <v>145</v>
      </c>
      <c r="C72" s="141" t="str">
        <f>IF('Final financial statement'!C72=0,"",'Final financial statement'!C72)</f>
        <v/>
      </c>
      <c r="D72" s="141" t="str">
        <f>IF('Final financial statement'!D72=0,"",'Final financial statement'!D72)</f>
        <v/>
      </c>
      <c r="E72" s="66" t="str">
        <f>IF('Final financial statement'!E72=0,"",'Final financial statement'!E72)</f>
        <v/>
      </c>
      <c r="F72" s="123">
        <f>'Final financial statement'!F72</f>
        <v>0</v>
      </c>
      <c r="G72" s="123">
        <f>'Final financial statement'!G72</f>
        <v>0</v>
      </c>
      <c r="H72" s="123">
        <f>'Final financial statement'!H72</f>
        <v>0</v>
      </c>
      <c r="I72" s="123">
        <f>'Final financial statement'!I72</f>
        <v>0</v>
      </c>
      <c r="J72" s="123">
        <f>'Final financial statement'!J72</f>
        <v>0</v>
      </c>
      <c r="K72" s="200">
        <f>'Final financial statement'!K72</f>
        <v>0</v>
      </c>
      <c r="L72" s="200"/>
    </row>
    <row r="73" spans="2:12" s="67" customFormat="1" x14ac:dyDescent="0.35">
      <c r="B73" s="184" t="s">
        <v>150</v>
      </c>
      <c r="C73" s="141" t="str">
        <f>IF('Final financial statement'!C73=0,"",'Final financial statement'!C73)</f>
        <v/>
      </c>
      <c r="D73" s="141" t="str">
        <f>IF('Final financial statement'!D73=0,"",'Final financial statement'!D73)</f>
        <v/>
      </c>
      <c r="E73" s="66" t="str">
        <f>IF('Final financial statement'!E73=0,"",'Final financial statement'!E73)</f>
        <v/>
      </c>
      <c r="F73" s="123">
        <f>'Final financial statement'!F73</f>
        <v>0</v>
      </c>
      <c r="G73" s="123">
        <f>'Final financial statement'!G73</f>
        <v>0</v>
      </c>
      <c r="H73" s="123">
        <f>'Final financial statement'!H73</f>
        <v>0</v>
      </c>
      <c r="I73" s="123">
        <f>'Final financial statement'!I73</f>
        <v>0</v>
      </c>
      <c r="J73" s="123">
        <f>'Final financial statement'!J73</f>
        <v>0</v>
      </c>
      <c r="K73" s="200">
        <f>'Final financial statement'!K73</f>
        <v>0</v>
      </c>
      <c r="L73" s="200"/>
    </row>
    <row r="74" spans="2:12" s="67" customFormat="1" x14ac:dyDescent="0.35">
      <c r="B74" s="184" t="s">
        <v>151</v>
      </c>
      <c r="C74" s="141" t="str">
        <f>IF('Final financial statement'!C74=0,"",'Final financial statement'!C74)</f>
        <v/>
      </c>
      <c r="D74" s="141" t="str">
        <f>IF('Final financial statement'!D74=0,"",'Final financial statement'!D74)</f>
        <v/>
      </c>
      <c r="E74" s="66" t="str">
        <f>IF('Final financial statement'!E74=0,"",'Final financial statement'!E74)</f>
        <v/>
      </c>
      <c r="F74" s="123">
        <f>'Final financial statement'!F74</f>
        <v>0</v>
      </c>
      <c r="G74" s="123">
        <f>'Final financial statement'!G74</f>
        <v>0</v>
      </c>
      <c r="H74" s="123">
        <f>'Final financial statement'!H74</f>
        <v>0</v>
      </c>
      <c r="I74" s="123">
        <f>'Final financial statement'!I74</f>
        <v>0</v>
      </c>
      <c r="J74" s="123">
        <f>'Final financial statement'!J74</f>
        <v>0</v>
      </c>
      <c r="K74" s="200">
        <f>'Final financial statement'!K74</f>
        <v>0</v>
      </c>
      <c r="L74" s="200"/>
    </row>
    <row r="75" spans="2:12" s="67" customFormat="1" x14ac:dyDescent="0.35">
      <c r="B75" s="184" t="s">
        <v>152</v>
      </c>
      <c r="C75" s="141" t="str">
        <f>IF('Final financial statement'!C75=0,"",'Final financial statement'!C75)</f>
        <v/>
      </c>
      <c r="D75" s="141" t="str">
        <f>IF('Final financial statement'!D75=0,"",'Final financial statement'!D75)</f>
        <v/>
      </c>
      <c r="E75" s="66" t="str">
        <f>IF('Final financial statement'!E75=0,"",'Final financial statement'!E75)</f>
        <v/>
      </c>
      <c r="F75" s="123">
        <f>'Final financial statement'!F75</f>
        <v>0</v>
      </c>
      <c r="G75" s="123">
        <f>'Final financial statement'!G75</f>
        <v>0</v>
      </c>
      <c r="H75" s="123">
        <f>'Final financial statement'!H75</f>
        <v>0</v>
      </c>
      <c r="I75" s="123">
        <f>'Final financial statement'!I75</f>
        <v>0</v>
      </c>
      <c r="J75" s="123">
        <f>'Final financial statement'!J75</f>
        <v>0</v>
      </c>
      <c r="K75" s="200">
        <f>'Final financial statement'!K75</f>
        <v>0</v>
      </c>
      <c r="L75" s="200"/>
    </row>
    <row r="76" spans="2:12" s="67" customFormat="1" x14ac:dyDescent="0.35">
      <c r="B76" s="184" t="s">
        <v>153</v>
      </c>
      <c r="C76" s="141" t="str">
        <f>IF('Final financial statement'!C76=0,"",'Final financial statement'!C76)</f>
        <v/>
      </c>
      <c r="D76" s="141" t="str">
        <f>IF('Final financial statement'!D76=0,"",'Final financial statement'!D76)</f>
        <v/>
      </c>
      <c r="E76" s="66" t="str">
        <f>IF('Final financial statement'!E76=0,"",'Final financial statement'!E76)</f>
        <v/>
      </c>
      <c r="F76" s="123">
        <f>'Final financial statement'!F76</f>
        <v>0</v>
      </c>
      <c r="G76" s="123">
        <f>'Final financial statement'!G76</f>
        <v>0</v>
      </c>
      <c r="H76" s="123">
        <f>'Final financial statement'!H76</f>
        <v>0</v>
      </c>
      <c r="I76" s="123">
        <f>'Final financial statement'!I76</f>
        <v>0</v>
      </c>
      <c r="J76" s="123">
        <f>'Final financial statement'!J76</f>
        <v>0</v>
      </c>
      <c r="K76" s="200">
        <f>'Final financial statement'!K76</f>
        <v>0</v>
      </c>
      <c r="L76" s="200"/>
    </row>
    <row r="77" spans="2:12" s="67" customFormat="1" x14ac:dyDescent="0.35">
      <c r="B77" s="184" t="s">
        <v>154</v>
      </c>
      <c r="C77" s="141" t="str">
        <f>IF('Final financial statement'!C77=0,"",'Final financial statement'!C77)</f>
        <v/>
      </c>
      <c r="D77" s="141" t="str">
        <f>IF('Final financial statement'!D77=0,"",'Final financial statement'!D77)</f>
        <v/>
      </c>
      <c r="E77" s="66" t="str">
        <f>IF('Final financial statement'!E77=0,"",'Final financial statement'!E77)</f>
        <v/>
      </c>
      <c r="F77" s="123">
        <f>'Final financial statement'!F77</f>
        <v>0</v>
      </c>
      <c r="G77" s="123">
        <f>'Final financial statement'!G77</f>
        <v>0</v>
      </c>
      <c r="H77" s="123">
        <f>'Final financial statement'!H77</f>
        <v>0</v>
      </c>
      <c r="I77" s="123">
        <f>'Final financial statement'!I77</f>
        <v>0</v>
      </c>
      <c r="J77" s="123">
        <f>'Final financial statement'!J77</f>
        <v>0</v>
      </c>
      <c r="K77" s="200">
        <f>'Final financial statement'!K77</f>
        <v>0</v>
      </c>
      <c r="L77" s="200"/>
    </row>
    <row r="78" spans="2:12" x14ac:dyDescent="0.35">
      <c r="B78" s="215" t="s">
        <v>342</v>
      </c>
      <c r="C78" s="216"/>
      <c r="D78" s="216"/>
      <c r="E78" s="216"/>
      <c r="F78" s="216"/>
      <c r="G78" s="216"/>
      <c r="H78" s="216"/>
      <c r="I78" s="216"/>
      <c r="J78" s="217"/>
      <c r="K78" s="200">
        <f>'Final financial statement'!K78</f>
        <v>0</v>
      </c>
      <c r="L78" s="200"/>
    </row>
    <row r="80" spans="2:12" s="62" customFormat="1" ht="30" customHeight="1" x14ac:dyDescent="0.3">
      <c r="B80" s="204" t="s">
        <v>243</v>
      </c>
      <c r="C80" s="204"/>
      <c r="D80" s="204"/>
      <c r="E80" s="205" t="s">
        <v>237</v>
      </c>
      <c r="F80" s="205"/>
      <c r="G80" s="205" t="s">
        <v>238</v>
      </c>
      <c r="H80" s="205"/>
      <c r="I80" s="205" t="s">
        <v>245</v>
      </c>
      <c r="J80" s="205"/>
      <c r="K80" s="205" t="s">
        <v>239</v>
      </c>
      <c r="L80" s="205"/>
    </row>
    <row r="81" spans="2:12" ht="30" customHeight="1" x14ac:dyDescent="0.35">
      <c r="B81" s="206" t="s">
        <v>250</v>
      </c>
      <c r="C81" s="206"/>
      <c r="D81" s="206"/>
      <c r="E81" s="235">
        <f>'Final financial statement'!E81</f>
        <v>0</v>
      </c>
      <c r="F81" s="235"/>
      <c r="G81" s="235">
        <f>'Final financial statement'!G81</f>
        <v>0</v>
      </c>
      <c r="H81" s="235"/>
      <c r="I81" s="235">
        <f>'Final financial statement'!I81</f>
        <v>0</v>
      </c>
      <c r="J81" s="235"/>
      <c r="K81" s="235">
        <f>'Final financial statement'!K81</f>
        <v>0</v>
      </c>
      <c r="L81" s="235"/>
    </row>
    <row r="82" spans="2:12" ht="30" customHeight="1" x14ac:dyDescent="0.35">
      <c r="B82" s="206" t="s">
        <v>240</v>
      </c>
      <c r="C82" s="206"/>
      <c r="D82" s="206"/>
      <c r="E82" s="243">
        <f>'Final financial statement'!E82</f>
        <v>0</v>
      </c>
      <c r="F82" s="243"/>
      <c r="G82" s="243">
        <f>'Final financial statement'!G82</f>
        <v>0</v>
      </c>
      <c r="H82" s="243"/>
      <c r="I82" s="243">
        <f>'Final financial statement'!I82</f>
        <v>0</v>
      </c>
      <c r="J82" s="243"/>
      <c r="K82" s="243">
        <f>'Final financial statement'!K82</f>
        <v>0</v>
      </c>
      <c r="L82" s="243"/>
    </row>
    <row r="84" spans="2:12" ht="24.9" customHeight="1" x14ac:dyDescent="0.35">
      <c r="B84" s="204" t="s">
        <v>300</v>
      </c>
      <c r="C84" s="204"/>
      <c r="D84" s="204"/>
      <c r="E84" s="204"/>
      <c r="F84" s="204"/>
      <c r="G84" s="204"/>
      <c r="H84" s="204"/>
      <c r="I84" s="204"/>
      <c r="J84" s="204"/>
      <c r="K84" s="204"/>
      <c r="L84" s="204"/>
    </row>
    <row r="85" spans="2:12" x14ac:dyDescent="0.35">
      <c r="B85" s="104"/>
      <c r="C85" s="105"/>
      <c r="D85" s="105"/>
      <c r="E85" s="105"/>
      <c r="F85" s="105"/>
      <c r="G85" s="105"/>
      <c r="H85" s="105"/>
      <c r="I85" s="105"/>
      <c r="J85" s="105"/>
      <c r="K85" s="99"/>
      <c r="L85" s="100"/>
    </row>
    <row r="86" spans="2:12" ht="24.9" customHeight="1" x14ac:dyDescent="0.35">
      <c r="B86" s="18"/>
      <c r="C86" s="220" t="s">
        <v>274</v>
      </c>
      <c r="D86" s="220"/>
      <c r="F86" s="106" t="s">
        <v>242</v>
      </c>
      <c r="G86" s="244" t="str">
        <f>IF('Final financial statement'!G86=0,"To encode in the final financial statement sheet",'Final financial statement'!G86)</f>
        <v>To encode in the final financial statement sheet</v>
      </c>
      <c r="H86" s="245"/>
      <c r="I86" s="245"/>
      <c r="J86" s="245"/>
      <c r="K86" s="246"/>
      <c r="L86" s="19"/>
    </row>
    <row r="87" spans="2:12" x14ac:dyDescent="0.35">
      <c r="B87" s="107"/>
      <c r="C87" s="108"/>
      <c r="D87" s="108"/>
      <c r="E87" s="108"/>
      <c r="F87" s="108"/>
      <c r="H87" s="108"/>
      <c r="I87" s="108"/>
      <c r="J87" s="108"/>
      <c r="L87" s="19"/>
    </row>
    <row r="88" spans="2:12" x14ac:dyDescent="0.35">
      <c r="B88" s="18"/>
      <c r="C88" s="220" t="s">
        <v>275</v>
      </c>
      <c r="D88" s="220"/>
      <c r="E88" s="220"/>
      <c r="F88" s="109"/>
      <c r="G88" s="109"/>
      <c r="H88" s="109"/>
      <c r="I88" s="110"/>
      <c r="L88" s="19"/>
    </row>
    <row r="89" spans="2:12" x14ac:dyDescent="0.35">
      <c r="B89" s="107"/>
      <c r="C89" s="87"/>
      <c r="D89" s="87"/>
      <c r="E89" s="87"/>
      <c r="F89" s="87"/>
      <c r="G89" s="87"/>
      <c r="H89" s="87"/>
      <c r="I89" s="87"/>
      <c r="J89" s="87"/>
      <c r="L89" s="19"/>
    </row>
    <row r="90" spans="2:12" s="68" customFormat="1" ht="24.9" customHeight="1" x14ac:dyDescent="0.3">
      <c r="B90" s="111"/>
      <c r="C90" s="219" t="s">
        <v>266</v>
      </c>
      <c r="D90" s="194" t="s">
        <v>302</v>
      </c>
      <c r="E90" s="194"/>
      <c r="F90" s="195"/>
      <c r="G90" s="195"/>
      <c r="H90" s="195"/>
      <c r="I90" s="195"/>
      <c r="J90" s="195"/>
      <c r="K90" s="195"/>
      <c r="L90" s="196"/>
    </row>
    <row r="91" spans="2:12" s="68" customFormat="1" ht="24.9" customHeight="1" x14ac:dyDescent="0.3">
      <c r="B91" s="111"/>
      <c r="C91" s="219"/>
      <c r="D91" s="194"/>
      <c r="E91" s="194"/>
      <c r="F91" s="195"/>
      <c r="G91" s="195"/>
      <c r="H91" s="195"/>
      <c r="I91" s="195"/>
      <c r="J91" s="195"/>
      <c r="K91" s="195"/>
      <c r="L91" s="196"/>
    </row>
    <row r="92" spans="2:12" s="68" customFormat="1" ht="24.9" customHeight="1" x14ac:dyDescent="0.3">
      <c r="B92" s="111"/>
      <c r="C92" s="219"/>
      <c r="D92" s="194"/>
      <c r="E92" s="194"/>
      <c r="F92" s="195"/>
      <c r="G92" s="195"/>
      <c r="H92" s="195"/>
      <c r="I92" s="195"/>
      <c r="J92" s="195"/>
      <c r="K92" s="195"/>
      <c r="L92" s="196"/>
    </row>
    <row r="93" spans="2:12" x14ac:dyDescent="0.35">
      <c r="B93" s="15"/>
      <c r="C93" s="112"/>
      <c r="D93" s="113"/>
      <c r="E93" s="114"/>
      <c r="F93" s="115"/>
      <c r="G93" s="16"/>
      <c r="H93" s="113"/>
      <c r="I93" s="116"/>
      <c r="J93" s="16"/>
      <c r="K93" s="16"/>
      <c r="L93" s="17"/>
    </row>
    <row r="94" spans="2:12" x14ac:dyDescent="0.35">
      <c r="B94" s="117"/>
      <c r="C94" s="118"/>
      <c r="D94" s="110"/>
      <c r="E94" s="110"/>
      <c r="F94" s="110"/>
      <c r="G94" s="118"/>
      <c r="H94" s="110"/>
      <c r="I94" s="110"/>
      <c r="J94" s="110"/>
    </row>
    <row r="95" spans="2:12" x14ac:dyDescent="0.35">
      <c r="B95" s="218" t="s">
        <v>277</v>
      </c>
      <c r="C95" s="218"/>
      <c r="D95" s="218"/>
      <c r="E95" s="218"/>
      <c r="F95" s="218"/>
      <c r="G95" s="218"/>
      <c r="H95" s="218"/>
      <c r="I95" s="218"/>
      <c r="J95" s="218"/>
      <c r="K95" s="218"/>
      <c r="L95" s="218"/>
    </row>
  </sheetData>
  <sheetProtection password="E359" sheet="1" objects="1" scenarios="1" selectLockedCells="1" selectUnlockedCells="1"/>
  <mergeCells count="112">
    <mergeCell ref="B95:L95"/>
    <mergeCell ref="C90:C92"/>
    <mergeCell ref="C86:D86"/>
    <mergeCell ref="B81:D81"/>
    <mergeCell ref="E81:F81"/>
    <mergeCell ref="G81:H81"/>
    <mergeCell ref="I81:J81"/>
    <mergeCell ref="K81:L81"/>
    <mergeCell ref="B82:D82"/>
    <mergeCell ref="E82:F82"/>
    <mergeCell ref="G82:H82"/>
    <mergeCell ref="I82:J82"/>
    <mergeCell ref="K82:L82"/>
    <mergeCell ref="C88:E88"/>
    <mergeCell ref="G86:K86"/>
    <mergeCell ref="B84:L84"/>
    <mergeCell ref="D90:L92"/>
    <mergeCell ref="K76:L76"/>
    <mergeCell ref="K77:L77"/>
    <mergeCell ref="B80:D80"/>
    <mergeCell ref="E80:F80"/>
    <mergeCell ref="G80:H80"/>
    <mergeCell ref="I80:J80"/>
    <mergeCell ref="K80:L80"/>
    <mergeCell ref="K67:L67"/>
    <mergeCell ref="K68:L68"/>
    <mergeCell ref="K69:L69"/>
    <mergeCell ref="K70:L70"/>
    <mergeCell ref="K71:L71"/>
    <mergeCell ref="K72:L72"/>
    <mergeCell ref="K73:L73"/>
    <mergeCell ref="K74:L74"/>
    <mergeCell ref="K75:L75"/>
    <mergeCell ref="B78:J78"/>
    <mergeCell ref="K78:L78"/>
    <mergeCell ref="K61:L61"/>
    <mergeCell ref="K62:L62"/>
    <mergeCell ref="K63:L63"/>
    <mergeCell ref="K64:L64"/>
    <mergeCell ref="K65:L65"/>
    <mergeCell ref="K66:L66"/>
    <mergeCell ref="K55:L55"/>
    <mergeCell ref="K56:L56"/>
    <mergeCell ref="K57:L57"/>
    <mergeCell ref="K58:L58"/>
    <mergeCell ref="K59:L59"/>
    <mergeCell ref="K60:L60"/>
    <mergeCell ref="K49:L49"/>
    <mergeCell ref="K50:L50"/>
    <mergeCell ref="K51:L51"/>
    <mergeCell ref="K52:L52"/>
    <mergeCell ref="K53:L53"/>
    <mergeCell ref="K54:L54"/>
    <mergeCell ref="K43:L43"/>
    <mergeCell ref="K44:L44"/>
    <mergeCell ref="K45:L45"/>
    <mergeCell ref="K46:L46"/>
    <mergeCell ref="K47:L47"/>
    <mergeCell ref="K48:L48"/>
    <mergeCell ref="K37:L37"/>
    <mergeCell ref="K38:L38"/>
    <mergeCell ref="K39:L39"/>
    <mergeCell ref="K40:L40"/>
    <mergeCell ref="I18:J19"/>
    <mergeCell ref="K18:L19"/>
    <mergeCell ref="K41:L41"/>
    <mergeCell ref="K42:L42"/>
    <mergeCell ref="K31:L31"/>
    <mergeCell ref="K32:L32"/>
    <mergeCell ref="K33:L33"/>
    <mergeCell ref="K34:L34"/>
    <mergeCell ref="K35:L35"/>
    <mergeCell ref="K36:L36"/>
    <mergeCell ref="B7:L7"/>
    <mergeCell ref="B9:C9"/>
    <mergeCell ref="D9:F9"/>
    <mergeCell ref="K9:L9"/>
    <mergeCell ref="B11:C11"/>
    <mergeCell ref="E11:F11"/>
    <mergeCell ref="I9:J9"/>
    <mergeCell ref="B16:C16"/>
    <mergeCell ref="E16:F16"/>
    <mergeCell ref="B14:C14"/>
    <mergeCell ref="E14:F14"/>
    <mergeCell ref="B15:C15"/>
    <mergeCell ref="E15:F15"/>
    <mergeCell ref="I12:J13"/>
    <mergeCell ref="K12:L13"/>
    <mergeCell ref="I14:J15"/>
    <mergeCell ref="K14:L15"/>
    <mergeCell ref="I16:J17"/>
    <mergeCell ref="K16:L17"/>
    <mergeCell ref="B12:C12"/>
    <mergeCell ref="E12:F12"/>
    <mergeCell ref="B13:C13"/>
    <mergeCell ref="E13:F13"/>
    <mergeCell ref="B17:C17"/>
    <mergeCell ref="E17:F17"/>
    <mergeCell ref="E18:F18"/>
    <mergeCell ref="K25:L25"/>
    <mergeCell ref="K26:L26"/>
    <mergeCell ref="K27:L27"/>
    <mergeCell ref="K28:L28"/>
    <mergeCell ref="K29:L29"/>
    <mergeCell ref="K30:L30"/>
    <mergeCell ref="B19:C19"/>
    <mergeCell ref="E19:F19"/>
    <mergeCell ref="B21:L21"/>
    <mergeCell ref="K22:L22"/>
    <mergeCell ref="K23:L23"/>
    <mergeCell ref="K24:L24"/>
    <mergeCell ref="B18:C18"/>
  </mergeCells>
  <conditionalFormatting sqref="G12:G18">
    <cfRule type="cellIs" dxfId="54" priority="5" operator="equal">
      <formula>"Exceeding"</formula>
    </cfRule>
  </conditionalFormatting>
  <conditionalFormatting sqref="K16">
    <cfRule type="cellIs" dxfId="53" priority="1" operator="equal">
      <formula>"YES"</formula>
    </cfRule>
  </conditionalFormatting>
  <conditionalFormatting sqref="B9:C9">
    <cfRule type="expression" dxfId="52" priority="3">
      <formula>$D$9="To encode in the final financial statement sheet"</formula>
    </cfRule>
  </conditionalFormatting>
  <conditionalFormatting sqref="F86">
    <cfRule type="expression" dxfId="51" priority="2">
      <formula>$G$86="To encode in the final financial statement sheet"</formula>
    </cfRule>
  </conditionalFormatting>
  <dataValidations count="7">
    <dataValidation type="custom" allowBlank="1" showInputMessage="1" showErrorMessage="1" error="2 decimals only" prompt="2 decimals only" sqref="D18 D12:D16">
      <formula1>D12=INT(D12*100)/100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date" allowBlank="1" showInputMessage="1" showErrorMessage="1" error="Format not correct_x000a_Should be DD/MM/YY" prompt="DD/MM/YY" sqref="F93">
      <formula1>36526</formula1>
      <formula2>47848</formula2>
    </dataValidation>
    <dataValidation allowBlank="1" error="Click arrow to select Country " prompt="Click arrow to select Country " sqref="D23:D77"/>
    <dataValidation type="textLength" allowBlank="1" showInputMessage="1" showErrorMessage="1" error="Max 60 characters" prompt="Max 60 characters" sqref="C23:C77">
      <formula1>0</formula1>
      <formula2>60</formula2>
    </dataValidation>
    <dataValidation allowBlank="1" error="Please fill in the Project Number" prompt="Please fill in the Project Number" sqref="D9:F9"/>
  </dataValidations>
  <printOptions horizontalCentered="1"/>
  <pageMargins left="0.39370078740157483" right="0.39370078740157483" top="0.74803149606299213" bottom="0.74803149606299213" header="0.31496062992125984" footer="0.31496062992125984"/>
  <pageSetup paperSize="9" scale="33" orientation="portrait" r:id="rId1"/>
  <headerFooter>
    <oddFooter>&amp;CPage &amp;P of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259080</xdr:colOff>
                    <xdr:row>85</xdr:row>
                    <xdr:rowOff>45720</xdr:rowOff>
                  </from>
                  <to>
                    <xdr:col>1</xdr:col>
                    <xdr:colOff>487680</xdr:colOff>
                    <xdr:row>85</xdr:row>
                    <xdr:rowOff>259080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 operator="containsText" id="{291A8D7D-E115-4517-AAD2-8996C3F5F6CD}">
            <xm:f>NOT(ISERROR(SEARCH("Country not found",E23)))</xm:f>
            <xm:f>"Country not found"</xm:f>
            <x14:dxf>
              <font>
                <b/>
                <i val="0"/>
                <color theme="1"/>
              </font>
              <fill>
                <patternFill>
                  <bgColor rgb="FFFF0000"/>
                </patternFill>
              </fill>
            </x14:dxf>
          </x14:cfRule>
          <xm:sqref>E23:E77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P9"/>
  <sheetViews>
    <sheetView showGridLines="0" zoomScale="70" zoomScaleNormal="70" zoomScaleSheetLayoutView="55" workbookViewId="0">
      <pane ySplit="8" topLeftCell="A9" activePane="bottomLeft" state="frozen"/>
      <selection pane="bottomLeft" activeCell="B9" sqref="B9"/>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122" customWidth="1"/>
    <col min="6" max="6" width="20.6640625" style="122" customWidth="1"/>
    <col min="7" max="7" width="30.6640625" style="122" customWidth="1"/>
    <col min="8" max="8" width="32.6640625" style="122" customWidth="1"/>
    <col min="9" max="9" width="50.6640625" style="122" customWidth="1"/>
    <col min="10" max="12" width="20.6640625" style="122" customWidth="1"/>
    <col min="13" max="14" width="20.6640625" style="5" customWidth="1"/>
    <col min="15" max="15" width="11.6640625" style="5" bestFit="1" customWidth="1"/>
    <col min="16" max="16" width="1.6640625" style="5" customWidth="1"/>
    <col min="17" max="16384" width="9.109375" style="5"/>
  </cols>
  <sheetData>
    <row r="1" spans="1:16" ht="7.5" customHeight="1" x14ac:dyDescent="0.35"/>
    <row r="2" spans="1:16" s="8" customFormat="1" ht="39.9" customHeight="1" x14ac:dyDescent="0.35">
      <c r="B2" s="247" t="s">
        <v>157</v>
      </c>
      <c r="C2" s="248"/>
      <c r="D2" s="248"/>
      <c r="E2" s="248"/>
      <c r="F2" s="248"/>
      <c r="G2" s="248"/>
      <c r="H2" s="248"/>
      <c r="I2" s="248"/>
      <c r="J2" s="248"/>
      <c r="K2" s="248"/>
      <c r="L2" s="248"/>
      <c r="M2" s="248"/>
      <c r="N2" s="248"/>
      <c r="O2" s="249"/>
    </row>
    <row r="3" spans="1:16" s="8" customFormat="1" ht="8.1" customHeight="1" x14ac:dyDescent="0.35">
      <c r="B3" s="33"/>
      <c r="C3" s="34"/>
      <c r="D3" s="34"/>
      <c r="E3" s="34"/>
      <c r="F3" s="34"/>
      <c r="G3" s="34"/>
      <c r="H3" s="34"/>
      <c r="I3" s="34"/>
      <c r="J3" s="34"/>
      <c r="K3" s="34"/>
      <c r="L3" s="34"/>
      <c r="M3" s="34"/>
      <c r="N3" s="34"/>
      <c r="O3" s="20"/>
    </row>
    <row r="4" spans="1:16" s="8" customFormat="1" ht="20.100000000000001" customHeight="1" x14ac:dyDescent="0.35">
      <c r="B4" s="250" t="s">
        <v>170</v>
      </c>
      <c r="C4" s="250"/>
      <c r="D4" s="251">
        <f>SUMIF(O:O,"&lt;&gt;Error",N:N)</f>
        <v>0</v>
      </c>
      <c r="E4" s="252" t="str">
        <f>IF(D4&gt;ROUND('Final financial statement'!D12*1.1,2),"Exceeds Grant Awarded + 10%","")</f>
        <v/>
      </c>
      <c r="F4" s="34"/>
      <c r="G4" s="34"/>
      <c r="H4" s="34"/>
      <c r="I4" s="34"/>
      <c r="J4" s="34"/>
      <c r="K4" s="34"/>
      <c r="L4" s="34"/>
      <c r="M4" s="34"/>
      <c r="N4" s="34"/>
      <c r="O4" s="20"/>
    </row>
    <row r="5" spans="1:16" s="8" customFormat="1" ht="20.100000000000001" customHeight="1" x14ac:dyDescent="0.35">
      <c r="B5" s="250"/>
      <c r="C5" s="250"/>
      <c r="D5" s="251"/>
      <c r="E5" s="252"/>
      <c r="F5" s="34"/>
      <c r="G5" s="34"/>
      <c r="H5" s="34"/>
      <c r="I5" s="34"/>
      <c r="J5" s="34"/>
      <c r="K5" s="34"/>
      <c r="L5" s="34"/>
      <c r="M5" s="34"/>
      <c r="N5" s="34"/>
      <c r="O5" s="20"/>
    </row>
    <row r="6" spans="1:16" s="8" customFormat="1" ht="8.1" customHeight="1" x14ac:dyDescent="0.35">
      <c r="B6" s="31"/>
      <c r="C6" s="32"/>
      <c r="D6" s="32"/>
      <c r="E6" s="32"/>
      <c r="F6" s="32"/>
      <c r="G6" s="32"/>
      <c r="H6" s="32"/>
      <c r="I6" s="32"/>
      <c r="J6" s="32"/>
      <c r="K6" s="32"/>
      <c r="L6" s="32"/>
      <c r="M6" s="32"/>
      <c r="N6" s="32"/>
      <c r="O6" s="21"/>
    </row>
    <row r="7" spans="1:16" s="34" customFormat="1" ht="72" x14ac:dyDescent="0.35">
      <c r="A7" s="173"/>
      <c r="B7" s="175" t="s">
        <v>155</v>
      </c>
      <c r="C7" s="175" t="s">
        <v>146</v>
      </c>
      <c r="D7" s="175" t="s">
        <v>361</v>
      </c>
      <c r="E7" s="175" t="s">
        <v>360</v>
      </c>
      <c r="F7" s="175" t="s">
        <v>216</v>
      </c>
      <c r="G7" s="175" t="s">
        <v>214</v>
      </c>
      <c r="H7" s="175" t="s">
        <v>314</v>
      </c>
      <c r="I7" s="175" t="s">
        <v>215</v>
      </c>
      <c r="J7" s="175" t="s">
        <v>248</v>
      </c>
      <c r="K7" s="175" t="s">
        <v>249</v>
      </c>
      <c r="L7" s="175" t="s">
        <v>225</v>
      </c>
      <c r="M7" s="77" t="s">
        <v>226</v>
      </c>
      <c r="N7" s="175" t="s">
        <v>224</v>
      </c>
      <c r="O7" s="175" t="s">
        <v>196</v>
      </c>
    </row>
    <row r="8" spans="1:16" s="27" customFormat="1" hidden="1" x14ac:dyDescent="0.3">
      <c r="B8" s="139"/>
      <c r="C8" s="25"/>
      <c r="D8" s="141" t="str">
        <f>IFERROR(IF(VLOOKUP(C8,PartnerN°Ref,2,FALSE)=0,"",VLOOKUP(C8,PartnerN°Ref,2,FALSE)),"")</f>
        <v/>
      </c>
      <c r="E8" s="141" t="str">
        <f>IFERROR(IF(VLOOKUP(C8,PartnerN°Ref,3,FALSE)=0,"",VLOOKUP(C8,PartnerN°Ref,3,FALSE)),"")</f>
        <v/>
      </c>
      <c r="F8" s="139"/>
      <c r="G8" s="139"/>
      <c r="H8" s="139"/>
      <c r="I8" s="139"/>
      <c r="J8" s="75"/>
      <c r="K8" s="75"/>
      <c r="L8" s="29">
        <v>0</v>
      </c>
      <c r="M8" s="124">
        <f>IF(O8="Error",0,IFERROR(INDEX(Rates,MATCH(E8,CountryALL,0),MATCH(H8,Category,0)),0))</f>
        <v>0</v>
      </c>
      <c r="N8" s="125">
        <f>IF(O8="Error",0,IF(L8&gt;((K8-J8)+1),((K8-J8)+1)*M8,L8*M8))</f>
        <v>0</v>
      </c>
      <c r="O8" s="26" t="str">
        <f>IF(OR(COUNTBLANK(B8:L8)&gt;0,COUNTIF(WorkPackage,B8)=0,COUNTIF(PartnerN°,C8)=0,COUNTIF(CountryALL,E8)=0,COUNTIF(StaffCat,H8)=0,(K8-J8)&lt;0,ISNUMBER(L8)=FALSE,IF(ISNUMBER(L8)=TRUE,L8=INT(L8*1)/1=FALSE)),"Error","")</f>
        <v>Error</v>
      </c>
      <c r="P8" s="27">
        <f>IF(L8&gt;(K8-J8)+1,(K8-J8)+1,L8)</f>
        <v>0</v>
      </c>
    </row>
    <row r="9" spans="1:16" s="27" customFormat="1" x14ac:dyDescent="0.3">
      <c r="B9" s="139"/>
      <c r="C9" s="25"/>
      <c r="D9" s="141" t="str">
        <f>IFERROR(IF(VLOOKUP(C9,PartnerN°Ref,2,FALSE)=0,"",VLOOKUP(C9,PartnerN°Ref,2,FALSE)),"")</f>
        <v/>
      </c>
      <c r="E9" s="141" t="str">
        <f>IFERROR(IF(VLOOKUP(C9,PartnerN°Ref,3,FALSE)=0,"",VLOOKUP(C9,PartnerN°Ref,3,FALSE)),"")</f>
        <v/>
      </c>
      <c r="F9" s="139"/>
      <c r="G9" s="139"/>
      <c r="H9" s="139"/>
      <c r="I9" s="139"/>
      <c r="J9" s="75"/>
      <c r="K9" s="75"/>
      <c r="L9" s="29">
        <v>0</v>
      </c>
      <c r="M9" s="124">
        <f>IF(O9="Error",0,IFERROR(INDEX(Rates,MATCH(E9,CountryALL,0),MATCH(H9,Category,0)),0))</f>
        <v>0</v>
      </c>
      <c r="N9" s="125">
        <f>IF(O9="Error",0,IF(L9&gt;((K9-J9)+1),((K9-J9)+1)*M9,L9*M9))</f>
        <v>0</v>
      </c>
      <c r="O9" s="26" t="str">
        <f>IF(OR(COUNTBLANK(B9:L9)&gt;0,COUNTIF(WorkPackage,B9)=0,COUNTIF(PartnerN°,C9)=0,COUNTIF(CountryALL,E9)=0,COUNTIF(StaffCat,H9)=0,(K9-J9)&lt;0,ISNUMBER(L9)=FALSE,IF(ISNUMBER(L9)=TRUE,L9=INT(L9*1)/1=FALSE)),"Error","")</f>
        <v>Error</v>
      </c>
      <c r="P9" s="27">
        <f>IF(L9&gt;(K9-J9)+1,(K9-J9)+1,L9)</f>
        <v>0</v>
      </c>
    </row>
  </sheetData>
  <sheetProtection password="E359" sheet="1" objects="1" scenarios="1" selectLockedCells="1"/>
  <dataConsolidate/>
  <mergeCells count="4">
    <mergeCell ref="B2:O2"/>
    <mergeCell ref="B4:C5"/>
    <mergeCell ref="D4:D5"/>
    <mergeCell ref="E4:E5"/>
  </mergeCells>
  <conditionalFormatting sqref="O8:O9">
    <cfRule type="containsText" dxfId="49" priority="745" operator="containsText" text="Error">
      <formula>NOT(ISERROR(SEARCH("Error",O8)))</formula>
    </cfRule>
  </conditionalFormatting>
  <conditionalFormatting sqref="N8">
    <cfRule type="expression" dxfId="48" priority="134">
      <formula>L8&gt;(K8-J8)+1</formula>
    </cfRule>
  </conditionalFormatting>
  <conditionalFormatting sqref="E4:E5">
    <cfRule type="cellIs" dxfId="47" priority="138" operator="equal">
      <formula>"Exceeds Grant Awarded + 10%"</formula>
    </cfRule>
  </conditionalFormatting>
  <conditionalFormatting sqref="E8:E9">
    <cfRule type="expression" dxfId="46" priority="136">
      <formula>COUNTIF(CountryALL,E8)=0</formula>
    </cfRule>
  </conditionalFormatting>
  <conditionalFormatting sqref="D8:D9">
    <cfRule type="cellIs" dxfId="45" priority="135" operator="equal">
      <formula>""</formula>
    </cfRule>
  </conditionalFormatting>
  <conditionalFormatting sqref="N9">
    <cfRule type="expression" dxfId="44" priority="77">
      <formula>L9&gt;(K9-J9)+1</formula>
    </cfRule>
  </conditionalFormatting>
  <dataValidations count="9">
    <dataValidation type="custom" allowBlank="1" showInputMessage="1" showErrorMessage="1" error="Format error (Whole number only)" prompt="Please encode number of days (Whole number only)" sqref="L8:L9">
      <formula1>L8=INT(L8*1)/1</formula1>
    </dataValidation>
    <dataValidation type="list" allowBlank="1" showInputMessage="1" showErrorMessage="1" error="Click arrow to select Work Package" prompt="Click arrow to select Work Package" sqref="B8:B9">
      <formula1>WorkPackage</formula1>
    </dataValidation>
    <dataValidation type="list" allowBlank="1" showInputMessage="1" showErrorMessage="1" error="Click arrow to select Partner N°" prompt="Click arrow to select Partner N°" sqref="C8:C9">
      <formula1>PartnerN°</formula1>
    </dataValidation>
    <dataValidation type="list" allowBlank="1" showInputMessage="1" showErrorMessage="1" error="Please click arrow to select Category of Tasks" prompt="Please click arrow to select Category of Tasks" sqref="H8:H9">
      <formula1>StaffCat</formula1>
    </dataValidation>
    <dataValidation allowBlank="1" showInputMessage="1" showErrorMessage="1" error="Please encode short description" prompt="Please encode short description" sqref="I8:I9"/>
    <dataValidation allowBlank="1" showInputMessage="1" showErrorMessage="1" error="Please encode name of the staff member" prompt="Please encode name of the staff member" sqref="G8:G9"/>
    <dataValidation allowBlank="1" showInputMessage="1" showErrorMessage="1" error="Please encode supporting document ref." prompt="Please encode supporting document ref." sqref="F8:F9"/>
    <dataValidation type="date" allowBlank="1" showInputMessage="1" showErrorMessage="1" error="Please encode date (format must be dd/mm/yy)" prompt="Please encode date (format must be dd/mm/yy)" sqref="J8:K9">
      <formula1>36526</formula1>
      <formula2>55153</formula2>
    </dataValidation>
    <dataValidation allowBlank="1" showInputMessage="1" errorTitle="Warning: Max Ceilings exceeded" error="Please be aware that this exceed the &quot;Ceilings&quot; for the maximum amounts for staff cost by country" sqref="M8:M9"/>
  </dataValidations>
  <printOptions horizontalCentered="1"/>
  <pageMargins left="0.23622047244094491" right="0.23622047244094491" top="0.39370078740157483" bottom="0.7480314960629921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226"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3231"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pageSetUpPr fitToPage="1"/>
  </sheetPr>
  <dimension ref="B1:R9"/>
  <sheetViews>
    <sheetView showGridLines="0" zoomScale="70" zoomScaleNormal="70" zoomScaleSheetLayoutView="55" workbookViewId="0">
      <pane ySplit="8" topLeftCell="A9" activePane="bottomLeft" state="frozen"/>
      <selection pane="bottomLeft" activeCell="B9" sqref="B9"/>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6" width="25.6640625" style="5" customWidth="1"/>
    <col min="7" max="7" width="30.6640625" style="5" customWidth="1"/>
    <col min="8" max="8" width="15.6640625" style="5" customWidth="1"/>
    <col min="9" max="10" width="30.6640625" style="5" customWidth="1"/>
    <col min="11" max="12" width="18.6640625" style="5" customWidth="1"/>
    <col min="13" max="14" width="15.6640625" style="5" customWidth="1"/>
    <col min="15" max="17" width="20.6640625" style="5" customWidth="1"/>
    <col min="18" max="18" width="11.6640625" style="5" customWidth="1"/>
    <col min="19" max="19" width="1.6640625" style="5" customWidth="1"/>
    <col min="20" max="16384" width="9.109375" style="5"/>
  </cols>
  <sheetData>
    <row r="1" spans="2:18" ht="8.1" customHeight="1" x14ac:dyDescent="0.35"/>
    <row r="2" spans="2:18" s="8" customFormat="1" ht="39.9" customHeight="1" x14ac:dyDescent="0.35">
      <c r="B2" s="253" t="s">
        <v>169</v>
      </c>
      <c r="C2" s="253"/>
      <c r="D2" s="253"/>
      <c r="E2" s="253"/>
      <c r="F2" s="253"/>
      <c r="G2" s="253"/>
      <c r="H2" s="253"/>
      <c r="I2" s="253"/>
      <c r="J2" s="253"/>
      <c r="K2" s="253"/>
      <c r="L2" s="253"/>
      <c r="M2" s="253"/>
      <c r="N2" s="253"/>
      <c r="O2" s="253"/>
      <c r="P2" s="253"/>
      <c r="Q2" s="253"/>
      <c r="R2" s="253"/>
    </row>
    <row r="3" spans="2:18" s="8" customFormat="1" ht="8.1" customHeight="1" x14ac:dyDescent="0.35">
      <c r="B3" s="22"/>
      <c r="C3" s="73"/>
      <c r="D3" s="73"/>
      <c r="E3" s="73"/>
      <c r="F3" s="73"/>
      <c r="G3" s="73"/>
      <c r="H3" s="73"/>
      <c r="I3" s="73"/>
      <c r="J3" s="73"/>
      <c r="K3" s="73"/>
      <c r="L3" s="73"/>
      <c r="M3" s="73"/>
      <c r="N3" s="73"/>
      <c r="O3" s="73"/>
      <c r="P3" s="73"/>
      <c r="R3" s="20"/>
    </row>
    <row r="4" spans="2:18" s="8" customFormat="1" ht="20.100000000000001" customHeight="1" x14ac:dyDescent="0.35">
      <c r="B4" s="250" t="s">
        <v>264</v>
      </c>
      <c r="C4" s="250"/>
      <c r="D4" s="172">
        <f>SUMIF(R:R,"&lt;&gt;Error",O:O)</f>
        <v>0</v>
      </c>
      <c r="E4" s="79" t="str">
        <f>IF(D4&gt;ROUND('Final financial statement'!D13*1.1,2),"Exceeds Grant Awarded + 10%","")</f>
        <v/>
      </c>
      <c r="F4" s="73"/>
      <c r="G4" s="73"/>
      <c r="H4" s="73"/>
      <c r="I4" s="73"/>
      <c r="J4" s="73"/>
      <c r="K4" s="73"/>
      <c r="L4" s="73"/>
      <c r="M4" s="73"/>
      <c r="N4" s="73"/>
      <c r="O4" s="73"/>
      <c r="P4" s="73"/>
      <c r="R4" s="20"/>
    </row>
    <row r="5" spans="2:18" s="8" customFormat="1" ht="20.100000000000001" customHeight="1" x14ac:dyDescent="0.35">
      <c r="B5" s="250" t="s">
        <v>263</v>
      </c>
      <c r="C5" s="250"/>
      <c r="D5" s="172">
        <f>SUMIF(R:R,"&lt;&gt;Error",P:P)</f>
        <v>0</v>
      </c>
      <c r="E5" s="79" t="str">
        <f>IF(D5&gt;ROUND('Final financial statement'!D14*1.1,2),"Exceeds Grant Awarded + 10%","")</f>
        <v/>
      </c>
      <c r="F5" s="73"/>
      <c r="G5" s="73"/>
      <c r="H5" s="73"/>
      <c r="I5" s="73"/>
      <c r="J5" s="73"/>
      <c r="K5" s="73"/>
      <c r="L5" s="73"/>
      <c r="M5" s="73"/>
      <c r="N5" s="73"/>
      <c r="O5" s="73"/>
      <c r="P5" s="73"/>
      <c r="R5" s="20"/>
    </row>
    <row r="6" spans="2:18" s="8" customFormat="1" ht="8.1" customHeight="1" x14ac:dyDescent="0.35">
      <c r="B6" s="9"/>
      <c r="C6" s="74"/>
      <c r="D6" s="74"/>
      <c r="E6" s="74"/>
      <c r="F6" s="74"/>
      <c r="G6" s="74"/>
      <c r="H6" s="74"/>
      <c r="I6" s="74"/>
      <c r="J6" s="74"/>
      <c r="K6" s="74"/>
      <c r="L6" s="74"/>
      <c r="M6" s="74"/>
      <c r="N6" s="74"/>
      <c r="O6" s="74"/>
      <c r="P6" s="74"/>
      <c r="Q6" s="10"/>
      <c r="R6" s="21"/>
    </row>
    <row r="7" spans="2:18" s="34" customFormat="1" ht="54" x14ac:dyDescent="0.35">
      <c r="B7" s="174" t="s">
        <v>155</v>
      </c>
      <c r="C7" s="174" t="s">
        <v>146</v>
      </c>
      <c r="D7" s="174" t="s">
        <v>361</v>
      </c>
      <c r="E7" s="174" t="s">
        <v>360</v>
      </c>
      <c r="F7" s="174" t="s">
        <v>227</v>
      </c>
      <c r="G7" s="174" t="s">
        <v>231</v>
      </c>
      <c r="H7" s="174" t="s">
        <v>194</v>
      </c>
      <c r="I7" s="174" t="s">
        <v>234</v>
      </c>
      <c r="J7" s="80" t="s">
        <v>235</v>
      </c>
      <c r="K7" s="81" t="s">
        <v>232</v>
      </c>
      <c r="L7" s="81" t="s">
        <v>233</v>
      </c>
      <c r="M7" s="174" t="s">
        <v>253</v>
      </c>
      <c r="N7" s="174" t="s">
        <v>252</v>
      </c>
      <c r="O7" s="80" t="s">
        <v>228</v>
      </c>
      <c r="P7" s="174" t="s">
        <v>229</v>
      </c>
      <c r="Q7" s="174" t="s">
        <v>230</v>
      </c>
      <c r="R7" s="174" t="s">
        <v>196</v>
      </c>
    </row>
    <row r="8" spans="2:18" s="27" customFormat="1" hidden="1" x14ac:dyDescent="0.3">
      <c r="B8" s="139"/>
      <c r="C8" s="25"/>
      <c r="D8" s="141" t="str">
        <f>IFERROR(IF(VLOOKUP(C8,PartnerN°Ref,2,FALSE)=0,"",VLOOKUP(C8,PartnerN°Ref,2,FALSE)),"")</f>
        <v/>
      </c>
      <c r="E8" s="141" t="str">
        <f>IFERROR(IF(VLOOKUP(C8,PartnerN°Ref,3,FALSE)=0,"",VLOOKUP(C8,PartnerN°Ref,3,FALSE)),"")</f>
        <v/>
      </c>
      <c r="F8" s="139"/>
      <c r="G8" s="139"/>
      <c r="H8" s="142"/>
      <c r="I8" s="139"/>
      <c r="J8" s="143"/>
      <c r="K8" s="84"/>
      <c r="L8" s="84"/>
      <c r="M8" s="85">
        <v>0</v>
      </c>
      <c r="N8" s="86">
        <v>0</v>
      </c>
      <c r="O8" s="82">
        <f>IF(R8="Error",0,IF(AND(N8&gt;99,N8&lt;500),180,0)+IF(AND(N8&gt;499,N8&lt;2000),275,0)+IF(AND(N8&gt;1999,N8&lt;3000),360,0)+IF(AND(N8&gt;2999,N8&lt;4000),530,0)+IF(AND(N8&gt;3999,N8&lt;8000),820,0)+IF(N8&gt;7999,1100,0))</f>
        <v>0</v>
      </c>
      <c r="P8" s="69">
        <f>IF(R8="Error",0,IF(M8&gt;((L8-K8)+1),IF(AND(H8="Staff",((L8-K8)+1)&gt;0,((L8-K8)+1)&lt;15),(120*((L8-K8)+1)),IF(AND(H8="Staff",((L8-K8)+1)&gt;14,((L8-K8)+1)&lt;61),(1680+((((L8-K8)+1)-14)*70)),IF(AND(H8="Staff",((L8-K8)+1)&gt;60,((L8-K8)+1)&lt;91),(4900+((((L8-K8)+1)-60)*50)),IF(AND(H8="Staff",((L8-K8)+1)&gt;90),6400,IF(AND(H8="Student",((L8-K8)+1)&gt;0,((L8-K8)+1)&lt;15),(55*((L8-K8)+1)),IF(AND(H8="Student",((L8-K8)+1)&gt;14,((L8-K8)+1)&lt;91),(770+((((L8-K8)+1)-14)*40)),IF(AND(H8="Student",((L8-K8)+1)&gt;90),3810,0))))))),IF(AND(H8="Staff",M8&gt;0,M8&lt;15),(120*M8),IF(AND(H8="Staff",M8&gt;14,M8&lt;61),(1680+((M8-14)*70)),IF(AND(H8="Staff",M8&gt;60,M8&lt;91),(4900+((M8-60)*50)),IF(AND(H8="Staff",M8&gt;90),6400,IF(AND(H8="Student",M8&gt;0,M8&lt;15),(55*M8),IF(AND(H8="Student",M8&gt;14,M8&lt;91),(770+((M8-14)*40)),IF(AND(H8="Student",M8&gt;90),3810,0)))))))))</f>
        <v>0</v>
      </c>
      <c r="Q8" s="83">
        <f t="shared" ref="Q8:Q9" si="0">O8+P8</f>
        <v>0</v>
      </c>
      <c r="R8" s="26" t="str">
        <f>IF(OR(COUNTBLANK(B8:N8)&gt;0,COUNTIF(WorkPackage,B8)=0,COUNTIF(PartnerN°,C8)=0,COUNTIF(CountryALL,E8)=0,COUNTIF(Category2,H8)=0,(L8-K8)&lt;0,ISNUMBER(M8)=FALSE,IF(ISNUMBER(M8)=TRUE,M8=INT(M8*1)/1=FALSE),ISNUMBER(N8)=FALSE,IF(ISNUMBER(N8)=TRUE,N8=INT(N8*1)/1=FALSE)),"Error","")</f>
        <v>Error</v>
      </c>
    </row>
    <row r="9" spans="2:18" s="27" customFormat="1" x14ac:dyDescent="0.3">
      <c r="B9" s="139"/>
      <c r="C9" s="25"/>
      <c r="D9" s="141" t="str">
        <f>IFERROR(IF(VLOOKUP(C9,PartnerN°Ref,2,FALSE)=0,"",VLOOKUP(C9,PartnerN°Ref,2,FALSE)),"")</f>
        <v/>
      </c>
      <c r="E9" s="141" t="str">
        <f>IFERROR(IF(VLOOKUP(C9,PartnerN°Ref,3,FALSE)=0,"",VLOOKUP(C9,PartnerN°Ref,3,FALSE)),"")</f>
        <v/>
      </c>
      <c r="F9" s="139"/>
      <c r="G9" s="139"/>
      <c r="H9" s="142"/>
      <c r="I9" s="139"/>
      <c r="J9" s="139"/>
      <c r="K9" s="75"/>
      <c r="L9" s="75"/>
      <c r="M9" s="85">
        <v>0</v>
      </c>
      <c r="N9" s="86">
        <v>0</v>
      </c>
      <c r="O9" s="82">
        <f>IF(R9="Error",0,IF(AND(N9&gt;99,N9&lt;500),180,0)+IF(AND(N9&gt;499,N9&lt;2000),275,0)+IF(AND(N9&gt;1999,N9&lt;3000),360,0)+IF(AND(N9&gt;2999,N9&lt;4000),530,0)+IF(AND(N9&gt;3999,N9&lt;8000),820,0)+IF(N9&gt;7999,1100,0))</f>
        <v>0</v>
      </c>
      <c r="P9" s="69">
        <f>IF(R9="Error",0,IF(M9&gt;((L9-K9)+1),IF(AND(H9="Staff",((L9-K9)+1)&gt;0,((L9-K9)+1)&lt;15),(120*((L9-K9)+1)),IF(AND(H9="Staff",((L9-K9)+1)&gt;14,((L9-K9)+1)&lt;61),(1680+((((L9-K9)+1)-14)*70)),IF(AND(H9="Staff",((L9-K9)+1)&gt;60,((L9-K9)+1)&lt;91),(4900+((((L9-K9)+1)-60)*50)),IF(AND(H9="Staff",((L9-K9)+1)&gt;90),6400,IF(AND(H9="Student",((L9-K9)+1)&gt;0,((L9-K9)+1)&lt;15),(55*((L9-K9)+1)),IF(AND(H9="Student",((L9-K9)+1)&gt;14,((L9-K9)+1)&lt;91),(770+((((L9-K9)+1)-14)*40)),IF(AND(H9="Student",((L9-K9)+1)&gt;90),3810,0))))))),IF(AND(H9="Staff",M9&gt;0,M9&lt;15),(120*M9),IF(AND(H9="Staff",M9&gt;14,M9&lt;61),(1680+((M9-14)*70)),IF(AND(H9="Staff",M9&gt;60,M9&lt;91),(4900+((M9-60)*50)),IF(AND(H9="Staff",M9&gt;90),6400,IF(AND(H9="Student",M9&gt;0,M9&lt;15),(55*M9),IF(AND(H9="Student",M9&gt;14,M9&lt;91),(770+((M9-14)*40)),IF(AND(H9="Student",M9&gt;90),3810,0)))))))))</f>
        <v>0</v>
      </c>
      <c r="Q9" s="83">
        <f t="shared" si="0"/>
        <v>0</v>
      </c>
      <c r="R9" s="26" t="str">
        <f>IF(OR(COUNTBLANK(B9:N9)&gt;0,COUNTIF(WorkPackage,B9)=0,COUNTIF(PartnerN°,C9)=0,COUNTIF(CountryALL,E9)=0,COUNTIF(Category2,H9)=0,(L9-K9)&lt;0,ISNUMBER(M9)=FALSE,IF(ISNUMBER(M9)=TRUE,M9=INT(M9*1)/1=FALSE),ISNUMBER(N9)=FALSE,IF(ISNUMBER(N9)=TRUE,N9=INT(N9*1)/1=FALSE)),"Error","")</f>
        <v>Error</v>
      </c>
    </row>
  </sheetData>
  <sheetProtection password="E359" sheet="1" objects="1" scenarios="1" selectLockedCells="1"/>
  <dataConsolidate/>
  <mergeCells count="3">
    <mergeCell ref="B2:R2"/>
    <mergeCell ref="B4:C4"/>
    <mergeCell ref="B5:C5"/>
  </mergeCells>
  <conditionalFormatting sqref="R8:R9">
    <cfRule type="containsText" dxfId="43" priority="332" operator="containsText" text="Error">
      <formula>NOT(ISERROR(SEARCH("Error",R8)))</formula>
    </cfRule>
  </conditionalFormatting>
  <conditionalFormatting sqref="E4:E5">
    <cfRule type="cellIs" dxfId="42" priority="104" operator="equal">
      <formula>"Exceeds Grant Awarded + 10%"</formula>
    </cfRule>
  </conditionalFormatting>
  <conditionalFormatting sqref="E8:E9">
    <cfRule type="expression" dxfId="41" priority="103">
      <formula>COUNTIF(CountryALL,E8)=0</formula>
    </cfRule>
  </conditionalFormatting>
  <conditionalFormatting sqref="D8:D9">
    <cfRule type="cellIs" dxfId="40" priority="102" operator="equal">
      <formula>""</formula>
    </cfRule>
  </conditionalFormatting>
  <conditionalFormatting sqref="P8">
    <cfRule type="expression" dxfId="39" priority="2">
      <formula>AND(H8="Student",M8&gt;60)</formula>
    </cfRule>
    <cfRule type="expression" dxfId="38" priority="35">
      <formula>AND(H8="Staff",M8&gt;90)</formula>
    </cfRule>
    <cfRule type="expression" dxfId="37" priority="72">
      <formula>M8&gt;(L8-K8)+1</formula>
    </cfRule>
  </conditionalFormatting>
  <conditionalFormatting sqref="P9">
    <cfRule type="expression" dxfId="36" priority="1">
      <formula>AND(H9="Student",M9&gt;60)</formula>
    </cfRule>
    <cfRule type="expression" dxfId="35" priority="33">
      <formula>AND(H9="Staff",M9&gt;90)</formula>
    </cfRule>
    <cfRule type="expression" dxfId="34" priority="34">
      <formula>M9&gt;(L9-K9)+1</formula>
    </cfRule>
  </conditionalFormatting>
  <dataValidations xWindow="204" yWindow="443" count="12">
    <dataValidation allowBlank="1" showInputMessage="1" errorTitle="Warning: Max Ceilings exceeded" error="Please be aware that this exceed the &quot;Ceilings&quot; for the maximum amounts for staff cost by country" sqref="O8:O9"/>
    <dataValidation allowBlank="1" showInputMessage="1" showErrorMessage="1" error="Please encode City and Country of Destination" prompt="Please encode City and Country of Destination" sqref="J8:J9"/>
    <dataValidation allowBlank="1" showInputMessage="1" showErrorMessage="1" error="Please encode City and Country of Departure" prompt="Please encode City and Country of Departure" sqref="I8:I9"/>
    <dataValidation type="list" allowBlank="1" showInputMessage="1" showErrorMessage="1" error="Click arrow to select Category" prompt="Click arrow to select Category" sqref="H8:H9">
      <formula1>Category2</formula1>
    </dataValidation>
    <dataValidation type="list" allowBlank="1" showInputMessage="1" showErrorMessage="1" error="Click arrow to select Work Package" prompt="Click arrow to select Work Package" sqref="B8:B9">
      <formula1>WorkPackage</formula1>
    </dataValidation>
    <dataValidation type="list" allowBlank="1" showInputMessage="1" showErrorMessage="1" error="Click arrow to select Partner N°" prompt="Click arrow to select Partner N°" sqref="C8:C9">
      <formula1>PartnerN°</formula1>
    </dataValidation>
    <dataValidation allowBlank="1" showInputMessage="1" showErrorMessage="1" error="Please encode the name of the person travelling" prompt="Please encode the name of the person travelling" sqref="G8:G9"/>
    <dataValidation type="date" allowBlank="1" showInputMessage="1" showErrorMessage="1" error="Please encode date (format must be dd/mm/yy)" prompt="Please encode date (format must be dd/mm/yy)" sqref="K8:L9">
      <formula1>36526</formula1>
      <formula2>55153</formula2>
    </dataValidation>
    <dataValidation allowBlank="1" showInputMessage="1" showErrorMessage="1" error="Please encode supporting document ref." prompt="Please encode supporting document ref." sqref="F8:F9"/>
    <dataValidation type="whole" allowBlank="1" showInputMessage="1" showErrorMessage="1" error="Please encode distance in kilometers (no decimals)" prompt="Please encode distance in kilometers (no decimals)" sqref="N8:N9">
      <formula1>0</formula1>
      <formula2>1000000</formula2>
    </dataValidation>
    <dataValidation type="custom" allowBlank="1" showInputMessage="1" showErrorMessage="1" error="Please encode number of days (max 90 days for student and staff - whole number only)" prompt="Please encode number of days (max 90 days for student and staff - whole number only)" sqref="M9">
      <formula1>M9=INT(M9*1)/1</formula1>
    </dataValidation>
    <dataValidation type="custom" allowBlank="1" showInputMessage="1" showErrorMessage="1" error="Please encode number of days (max 90 days for student and staff - whole number only)" prompt="Please encode number of days (max 90 days for student and staff - whole number only)" sqref="M8">
      <formula1>M8=INT(M8*1)/1</formula1>
    </dataValidation>
  </dataValidations>
  <printOptions horizontalCentered="1"/>
  <pageMargins left="0.23622047244094491" right="0.23622047244094491" top="0.39370078740157483" bottom="0.94488188976377963" header="0.31496062992125984" footer="0.31496062992125984"/>
  <pageSetup paperSize="9" scale="3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3" r:id="rId4" name="Button 1">
              <controlPr defaultSize="0" print="0" autoFill="0" autoPict="0" macro="[0]!AddRow">
                <anchor moveWithCells="1" sizeWithCells="1">
                  <from>
                    <xdr:col>1</xdr:col>
                    <xdr:colOff>68580</xdr:colOff>
                    <xdr:row>1</xdr:row>
                    <xdr:rowOff>99060</xdr:rowOff>
                  </from>
                  <to>
                    <xdr:col>1</xdr:col>
                    <xdr:colOff>1645920</xdr:colOff>
                    <xdr:row>1</xdr:row>
                    <xdr:rowOff>457200</xdr:rowOff>
                  </to>
                </anchor>
              </controlPr>
            </control>
          </mc:Choice>
        </mc:AlternateContent>
        <mc:AlternateContent xmlns:mc="http://schemas.openxmlformats.org/markup-compatibility/2006">
          <mc:Choice Requires="x14">
            <control shapeId="5154" r:id="rId5" name="Button 2">
              <controlPr defaultSize="0" print="0" autoFill="0" autoPict="0" macro="[0]!DeleteRow">
                <anchor moveWithCells="1" sizeWithCells="1">
                  <from>
                    <xdr:col>1</xdr:col>
                    <xdr:colOff>1722120</xdr:colOff>
                    <xdr:row>1</xdr:row>
                    <xdr:rowOff>99060</xdr:rowOff>
                  </from>
                  <to>
                    <xdr:col>2</xdr:col>
                    <xdr:colOff>449580</xdr:colOff>
                    <xdr:row>1</xdr:row>
                    <xdr:rowOff>457200</xdr:rowOff>
                  </to>
                </anchor>
              </controlPr>
            </control>
          </mc:Choice>
        </mc:AlternateContent>
        <mc:AlternateContent xmlns:mc="http://schemas.openxmlformats.org/markup-compatibility/2006">
          <mc:Choice Requires="x14">
            <control shapeId="5158" r:id="rId6" name="Button 3">
              <controlPr defaultSize="0" print="0" autoFill="0" autoPict="0" macro="[0]!DuplicateRow">
                <anchor moveWithCells="1">
                  <from>
                    <xdr:col>2</xdr:col>
                    <xdr:colOff>525780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5159" r:id="rId7" name="Button 4">
              <controlPr defaultSize="0" print="0" autoFill="0" autoPict="0" macro="[0]!Distance">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39997558519241921"/>
    <pageSetUpPr fitToPage="1"/>
  </sheetPr>
  <dimension ref="B1:O9"/>
  <sheetViews>
    <sheetView showGridLines="0" zoomScale="70" zoomScaleNormal="70" zoomScaleSheetLayoutView="55" workbookViewId="0">
      <pane ySplit="8" topLeftCell="A9" activePane="bottomLeft" state="frozen"/>
      <selection pane="bottomLeft" activeCell="B9" sqref="B9"/>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7" width="20.6640625" style="5" customWidth="1"/>
    <col min="8" max="8" width="50.6640625" style="5" customWidth="1"/>
    <col min="9" max="9" width="35.6640625" style="5" customWidth="1"/>
    <col min="10" max="14" width="20.6640625" style="5" customWidth="1"/>
    <col min="15" max="15" width="11.33203125" style="5" bestFit="1" customWidth="1"/>
    <col min="16" max="16" width="1.6640625" style="5" customWidth="1"/>
    <col min="17" max="16384" width="9.109375" style="5"/>
  </cols>
  <sheetData>
    <row r="1" spans="2:15" ht="8.1" customHeight="1" x14ac:dyDescent="0.35"/>
    <row r="2" spans="2:15" s="8" customFormat="1" ht="39.9" customHeight="1" x14ac:dyDescent="0.35">
      <c r="B2" s="253" t="s">
        <v>171</v>
      </c>
      <c r="C2" s="253"/>
      <c r="D2" s="253"/>
      <c r="E2" s="253"/>
      <c r="F2" s="253"/>
      <c r="G2" s="253"/>
      <c r="H2" s="253"/>
      <c r="I2" s="253"/>
      <c r="J2" s="253"/>
      <c r="K2" s="253"/>
      <c r="L2" s="253"/>
      <c r="M2" s="253"/>
      <c r="N2" s="253"/>
      <c r="O2" s="253"/>
    </row>
    <row r="3" spans="2:15" s="8" customFormat="1" ht="8.1" customHeight="1" x14ac:dyDescent="0.35">
      <c r="B3" s="22"/>
      <c r="N3" s="73"/>
      <c r="O3" s="20"/>
    </row>
    <row r="4" spans="2:15" s="8" customFormat="1" ht="20.100000000000001" customHeight="1" x14ac:dyDescent="0.35">
      <c r="B4" s="250" t="s">
        <v>170</v>
      </c>
      <c r="C4" s="250"/>
      <c r="D4" s="251">
        <f>SUMIF(O:O,"&lt;&gt;Error",N:N)</f>
        <v>0</v>
      </c>
      <c r="E4" s="254" t="str">
        <f>IF(D4&gt;ROUND('Final financial statement'!D15*1.1,2),"Exceeds Grant Awarded + 10%","")</f>
        <v/>
      </c>
      <c r="N4" s="73"/>
      <c r="O4" s="20"/>
    </row>
    <row r="5" spans="2:15" s="8" customFormat="1" ht="20.100000000000001" customHeight="1" x14ac:dyDescent="0.35">
      <c r="B5" s="250"/>
      <c r="C5" s="250"/>
      <c r="D5" s="251"/>
      <c r="E5" s="254"/>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362</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IFERROR(IF(VLOOKUP(C8,PartnerN°Ref,2,FALSE)=0,"",VLOOKUP(C8,PartnerN°Ref,2,FALSE)),"")</f>
        <v/>
      </c>
      <c r="E8" s="141" t="str">
        <f>IFERROR(IF(VLOOKUP(C8,PartnerN°Ref,3,FALSE)=0,"",VLOOKUP(C8,PartnerN°Ref,3,FALSE)),"")</f>
        <v/>
      </c>
      <c r="F8" s="139"/>
      <c r="G8" s="75"/>
      <c r="H8" s="139"/>
      <c r="I8" s="139"/>
      <c r="J8" s="25"/>
      <c r="K8" s="138"/>
      <c r="L8" s="25"/>
      <c r="M8" s="140" t="str">
        <f>IFERROR(ROUND(K8/N8,5),"")</f>
        <v/>
      </c>
      <c r="N8" s="72">
        <v>0</v>
      </c>
      <c r="O8" s="26" t="str">
        <f>IF(OR(COUNTBLANK(B8:N8)&gt;0,COUNTIF(WorkPackage,B8)=0,COUNTIF(PartnerN°,C8)=0,COUNTIF(CountryEligEquip,E8)=0,COUNTIF(VATTAXES,J8)=0,ISNUMBER(N8)=FALSE,IF(ISNUMBER(N8)=TRUE,N8=INT(N8*100)/100=FALSE)),"Error","")</f>
        <v>Error</v>
      </c>
    </row>
    <row r="9" spans="2:15" s="30" customFormat="1" x14ac:dyDescent="0.3">
      <c r="B9" s="139"/>
      <c r="C9" s="25"/>
      <c r="D9" s="141" t="str">
        <f>IFERROR(IF(VLOOKUP(C9,PartnerN°Ref,2,FALSE)=0,"",VLOOKUP(C9,PartnerN°Ref,2,FALSE)),"")</f>
        <v/>
      </c>
      <c r="E9" s="141" t="str">
        <f>IFERROR(IF(VLOOKUP(C9,PartnerN°Ref,3,FALSE)=0,"",VLOOKUP(C9,PartnerN°Ref,3,FALSE)),"")</f>
        <v/>
      </c>
      <c r="F9" s="139"/>
      <c r="G9" s="75"/>
      <c r="H9" s="139"/>
      <c r="I9" s="139"/>
      <c r="J9" s="25"/>
      <c r="K9" s="138"/>
      <c r="L9" s="25"/>
      <c r="M9" s="140" t="str">
        <f>IFERROR(ROUND(K9/N9,5),"")</f>
        <v/>
      </c>
      <c r="N9" s="72">
        <v>0</v>
      </c>
      <c r="O9" s="26" t="str">
        <f>IF(OR(COUNTBLANK(B9:N9)&gt;0,COUNTIF(WorkPackage,B9)=0,COUNTIF(PartnerN°,C9)=0,COUNTIF(CountryEligEquip,E9)=0,COUNTIF(VATTAXES,J9)=0,ISNUMBER(N9)=FALSE,IF(ISNUMBER(N9)=TRUE,N9=INT(N9*100)/100=FALSE)),"Error","")</f>
        <v>Error</v>
      </c>
    </row>
  </sheetData>
  <sheetProtection password="E359" sheet="1" objects="1" scenarios="1" selectLockedCells="1"/>
  <dataConsolidate/>
  <mergeCells count="4">
    <mergeCell ref="B2:O2"/>
    <mergeCell ref="B4:C5"/>
    <mergeCell ref="D4:D5"/>
    <mergeCell ref="E4:E5"/>
  </mergeCells>
  <conditionalFormatting sqref="O8:O9">
    <cfRule type="containsText" dxfId="33" priority="211" operator="containsText" text="Error">
      <formula>NOT(ISERROR(SEARCH("Error",O8)))</formula>
    </cfRule>
  </conditionalFormatting>
  <conditionalFormatting sqref="E4:E5">
    <cfRule type="cellIs" dxfId="32" priority="210" operator="equal">
      <formula>"Exceeds Grant Awarded + 10%"</formula>
    </cfRule>
  </conditionalFormatting>
  <conditionalFormatting sqref="D8:D9">
    <cfRule type="cellIs" dxfId="31" priority="209" operator="equal">
      <formula>""</formula>
    </cfRule>
  </conditionalFormatting>
  <conditionalFormatting sqref="E8:E9">
    <cfRule type="expression" dxfId="30" priority="208">
      <formula>COUNTIF(CountryEligEquip,E8)=0</formula>
    </cfRule>
  </conditionalFormatting>
  <dataValidations count="10">
    <dataValidation type="custom" allowBlank="1" showInputMessage="1" showErrorMessage="1" error="Please encode total amount charged to the project (2 decimals only)" prompt="Please encode total amount charged to the project (2 decimals only)" sqref="N8:N9">
      <formula1>N8=INT(N8*100)/100</formula1>
    </dataValidation>
    <dataValidation type="list" allowBlank="1" showInputMessage="1" showErrorMessage="1" error="Click arrow to select Work Package" prompt="Click arrow to select Work Package" sqref="B8:B9">
      <formula1>WorkPackage</formula1>
    </dataValidation>
    <dataValidation type="list" allowBlank="1" showInputMessage="1" showErrorMessage="1" error="Click arrow to select Partner N°" prompt="Click arrow to select Partner N°" sqref="C8:C9">
      <formula1>PartnerN°</formula1>
    </dataValidation>
    <dataValidation allowBlank="1" showInputMessage="1" showErrorMessage="1" error="Please encode supporting document ref." prompt="Please encode supporting document ref." sqref="F8:F9"/>
    <dataValidation allowBlank="1" showInputMessage="1" showErrorMessage="1" error="Please encode Nature, type and specifications" prompt="Please encode Nature, type and specifications" sqref="H8:H9"/>
    <dataValidation allowBlank="1" showInputMessage="1" showErrorMessage="1" error="Please encode the name of the company providing the service" prompt="Please encode the name of the company providing the service" sqref="I8:I9"/>
    <dataValidation allowBlank="1" showInputMessage="1" showErrorMessage="1" error="Please encode the amount indicated on the invoice" prompt="Please encode the amount indicated on the invoice" sqref="K8:K9"/>
    <dataValidation allowBlank="1" showInputMessage="1" showErrorMessage="1" error="Please encode the currency indicated on the invoice (even in EUR)" prompt="Please encode the currency indicated on the invoice (even in EUR)" sqref="L8:L9"/>
    <dataValidation type="list" allowBlank="1" showInputMessage="1" showErrorMessage="1" error="Please click arrow to inform if amount of VAT has been charged" prompt="Please click arrow to inform if amount of VAT has been charged" sqref="J8:J9">
      <formula1>VATTAXES</formula1>
    </dataValidation>
    <dataValidation type="date" allowBlank="1" showInputMessage="1" showErrorMessage="1" error="Please encode date (format must be dd/mm/yy)" prompt="Please encode date (format must be dd/mm/yy)" sqref="G8:G9">
      <formula1>36526</formula1>
      <formula2>55153</formula2>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60418"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60427"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60428" r:id="rId7" name="Button 5">
              <controlPr defaultSize="0" print="0" autoFill="0" autoPict="0" macro="[0]!Inforeuro">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39997558519241921"/>
    <pageSetUpPr fitToPage="1"/>
  </sheetPr>
  <dimension ref="B1:O9"/>
  <sheetViews>
    <sheetView showGridLines="0" zoomScale="70" zoomScaleNormal="70" zoomScaleSheetLayoutView="55" workbookViewId="0">
      <pane ySplit="8" topLeftCell="A9" activePane="bottomLeft" state="frozen"/>
      <selection pane="bottomLeft" activeCell="B9" sqref="B9"/>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7" width="20.6640625" style="5" customWidth="1"/>
    <col min="8" max="8" width="50.6640625" style="5" customWidth="1"/>
    <col min="9" max="9" width="35.6640625" style="5" customWidth="1"/>
    <col min="10" max="14" width="20.6640625" style="5" customWidth="1"/>
    <col min="15" max="15" width="11.33203125" style="5" bestFit="1" customWidth="1"/>
    <col min="16" max="16" width="1.6640625" style="5" customWidth="1"/>
    <col min="17" max="16384" width="9.109375" style="5"/>
  </cols>
  <sheetData>
    <row r="1" spans="2:15" ht="8.1" customHeight="1" x14ac:dyDescent="0.35"/>
    <row r="2" spans="2:15" s="8" customFormat="1" ht="39.9" customHeight="1" x14ac:dyDescent="0.35">
      <c r="B2" s="253" t="s">
        <v>172</v>
      </c>
      <c r="C2" s="253"/>
      <c r="D2" s="253"/>
      <c r="E2" s="253"/>
      <c r="F2" s="253"/>
      <c r="G2" s="253"/>
      <c r="H2" s="253"/>
      <c r="I2" s="253"/>
      <c r="J2" s="253"/>
      <c r="K2" s="253"/>
      <c r="L2" s="253"/>
      <c r="M2" s="253"/>
      <c r="N2" s="253"/>
      <c r="O2" s="253"/>
    </row>
    <row r="3" spans="2:15" s="8" customFormat="1" ht="8.1" customHeight="1" x14ac:dyDescent="0.35">
      <c r="B3" s="22"/>
      <c r="N3" s="73"/>
      <c r="O3" s="20"/>
    </row>
    <row r="4" spans="2:15" s="8" customFormat="1" ht="20.100000000000001" customHeight="1" x14ac:dyDescent="0.35">
      <c r="B4" s="250" t="s">
        <v>170</v>
      </c>
      <c r="C4" s="250"/>
      <c r="D4" s="251">
        <f>SUMIF(O:O,"&lt;&gt;Error",N:N)</f>
        <v>0</v>
      </c>
      <c r="E4" s="254" t="str">
        <f>IF(D4&gt;ROUND('Final financial statement'!D16*1.1,2),"Exceeds Grant Awarded + 10%","")</f>
        <v/>
      </c>
      <c r="N4" s="73"/>
      <c r="O4" s="20"/>
    </row>
    <row r="5" spans="2:15" s="8" customFormat="1" ht="20.100000000000001" customHeight="1" x14ac:dyDescent="0.35">
      <c r="B5" s="250"/>
      <c r="C5" s="250"/>
      <c r="D5" s="251"/>
      <c r="E5" s="254"/>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363</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IFERROR(IF(VLOOKUP(C8,PartnerN°Ref,2,FALSE)=0,"",VLOOKUP(C8,PartnerN°Ref,2,FALSE)),"")</f>
        <v/>
      </c>
      <c r="E8" s="141" t="str">
        <f>IFERROR(IF(VLOOKUP(C8,PartnerN°Ref,3,FALSE)=0,"",VLOOKUP(C8,PartnerN°Ref,3,FALSE)),"")</f>
        <v/>
      </c>
      <c r="F8" s="139"/>
      <c r="G8" s="75"/>
      <c r="H8" s="139"/>
      <c r="I8" s="139"/>
      <c r="J8" s="25"/>
      <c r="K8" s="138"/>
      <c r="L8" s="25"/>
      <c r="M8" s="185" t="str">
        <f>IFERROR(ROUND(K8/N8,5),"")</f>
        <v/>
      </c>
      <c r="N8" s="72">
        <v>0</v>
      </c>
      <c r="O8" s="26" t="str">
        <f>IF(OR(COUNTBLANK(B8:N8)&gt;0,COUNTIF(WorkPackage,B8)=0,COUNTIF(PartnerN°,C8)=0,COUNTIF(CountryALL,E8)=0,COUNTIF(VATTAXES,J8)=0,ISNUMBER(N8)=FALSE,IF(ISNUMBER(N8)=TRUE,N8=INT(N8*100)/100=FALSE)),"Error","")</f>
        <v>Error</v>
      </c>
    </row>
    <row r="9" spans="2:15" s="30" customFormat="1" x14ac:dyDescent="0.3">
      <c r="B9" s="139"/>
      <c r="C9" s="25"/>
      <c r="D9" s="141" t="str">
        <f>IFERROR(IF(VLOOKUP(C9,PartnerN°Ref,2,FALSE)=0,"",VLOOKUP(C9,PartnerN°Ref,2,FALSE)),"")</f>
        <v/>
      </c>
      <c r="E9" s="141" t="str">
        <f>IFERROR(IF(VLOOKUP(C9,PartnerN°Ref,3,FALSE)=0,"",VLOOKUP(C9,PartnerN°Ref,3,FALSE)),"")</f>
        <v/>
      </c>
      <c r="F9" s="139"/>
      <c r="G9" s="75"/>
      <c r="H9" s="139"/>
      <c r="I9" s="139"/>
      <c r="J9" s="25"/>
      <c r="K9" s="138"/>
      <c r="L9" s="25"/>
      <c r="M9" s="185" t="str">
        <f>IFERROR(ROUND(K9/N9,5),"")</f>
        <v/>
      </c>
      <c r="N9" s="72">
        <v>0</v>
      </c>
      <c r="O9" s="26" t="str">
        <f>IF(OR(COUNTBLANK(B9:N9)&gt;0,COUNTIF(WorkPackage,B9)=0,COUNTIF(PartnerN°,C9)=0,COUNTIF(CountryALL,E9)=0,COUNTIF(VATTAXES,J9)=0,ISNUMBER(N9)=FALSE,IF(ISNUMBER(N9)=TRUE,N9=INT(N9*100)/100=FALSE)),"Error","")</f>
        <v>Error</v>
      </c>
    </row>
  </sheetData>
  <sheetProtection password="E359" sheet="1" objects="1" scenarios="1" selectLockedCells="1"/>
  <dataConsolidate/>
  <mergeCells count="4">
    <mergeCell ref="B2:O2"/>
    <mergeCell ref="B4:C5"/>
    <mergeCell ref="D4:D5"/>
    <mergeCell ref="E4:E5"/>
  </mergeCells>
  <conditionalFormatting sqref="O8:O9">
    <cfRule type="containsText" dxfId="29" priority="96" operator="containsText" text="Error">
      <formula>NOT(ISERROR(SEARCH("Error",O8)))</formula>
    </cfRule>
  </conditionalFormatting>
  <conditionalFormatting sqref="E4:E5">
    <cfRule type="cellIs" dxfId="28" priority="93" operator="equal">
      <formula>"Exceeds Grant Awarded + 10%"</formula>
    </cfRule>
  </conditionalFormatting>
  <conditionalFormatting sqref="D8:D9">
    <cfRule type="cellIs" dxfId="27" priority="92" operator="equal">
      <formula>""</formula>
    </cfRule>
  </conditionalFormatting>
  <conditionalFormatting sqref="E8:E9">
    <cfRule type="expression" dxfId="26" priority="91">
      <formula>COUNTIF(CountryALL,E8)=0</formula>
    </cfRule>
  </conditionalFormatting>
  <dataValidations count="11">
    <dataValidation type="date" allowBlank="1" showInputMessage="1" showErrorMessage="1" error="Please encode date (format must be dd/mm/yy)" prompt="Please encode date (format must be dd/mm/yy)" sqref="G8:G9">
      <formula1>36526</formula1>
      <formula2>55153</formula2>
    </dataValidation>
    <dataValidation type="list" allowBlank="1" showInputMessage="1" showErrorMessage="1" error="Please click arrow to inform if amount of VAT has been charged" prompt="Please click arrow to inform if amount of VAT has been charged" sqref="J8:J9">
      <formula1>VATTAXES</formula1>
    </dataValidation>
    <dataValidation allowBlank="1" sqref="M8:M9"/>
    <dataValidation allowBlank="1" showInputMessage="1" showErrorMessage="1" error="Please encode the currency indicated on the invoice (even in EUR)" prompt="Please encode the currency indicated on the invoice (even in EUR)" sqref="L8:L9"/>
    <dataValidation allowBlank="1" showInputMessage="1" showErrorMessage="1" error="Please encode the amount indicated on the invoice" prompt="Please encode the amount indicated on the invoice" sqref="K8:K9"/>
    <dataValidation allowBlank="1" showInputMessage="1" showErrorMessage="1" error="Please encode the name of the company providing the service" prompt="Please encode the name of the company providing the service" sqref="I8:I9"/>
    <dataValidation allowBlank="1" showInputMessage="1" showErrorMessage="1" error="Please encode Nature, type and specifications" prompt="Please encode Nature, type and specifications" sqref="H8:H9"/>
    <dataValidation allowBlank="1" showInputMessage="1" showErrorMessage="1" error="Please encode supporting document ref." prompt="Please encode supporting document ref." sqref="F8:F9"/>
    <dataValidation type="list" allowBlank="1" showInputMessage="1" showErrorMessage="1" error="Click arrow to select Partner N°" prompt="Click arrow to select Partner N°" sqref="C8:C9">
      <formula1>PartnerN°</formula1>
    </dataValidation>
    <dataValidation type="list" allowBlank="1" showInputMessage="1" showErrorMessage="1" error="Click arrow to select Work Package" prompt="Click arrow to select Work Package" sqref="B8:B9">
      <formula1>WorkPackage</formula1>
    </dataValidation>
    <dataValidation type="custom" allowBlank="1" showInputMessage="1" showErrorMessage="1" error="Please encode total amount charged to the project (2 decimals only)" prompt="Please encode total amount charged to the project (2 decimals only)" sqref="N8:N9">
      <formula1>N8=INT(N8*100)/100</formula1>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46082"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46091"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46092" r:id="rId7" name="Button 5">
              <controlPr defaultSize="0" print="0" autoFill="0" autoPict="0" macro="[0]!Inforeuro">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499984740745262"/>
    <pageSetUpPr fitToPage="1"/>
  </sheetPr>
  <dimension ref="B1:I13"/>
  <sheetViews>
    <sheetView showGridLines="0" zoomScale="70" zoomScaleNormal="70" zoomScaleSheetLayoutView="70" workbookViewId="0">
      <pane ySplit="8" topLeftCell="A9" activePane="bottomLeft" state="frozen"/>
      <selection pane="bottomLeft" activeCell="B9" sqref="B9"/>
    </sheetView>
  </sheetViews>
  <sheetFormatPr defaultColWidth="9.109375" defaultRowHeight="18" x14ac:dyDescent="0.35"/>
  <cols>
    <col min="1" max="1" width="1.6640625" style="5" customWidth="1"/>
    <col min="2" max="2" width="53.44140625" style="5" customWidth="1"/>
    <col min="3" max="4" width="50.6640625" style="5" customWidth="1"/>
    <col min="5" max="5" width="40.6640625" style="5" customWidth="1"/>
    <col min="6" max="6" width="39.6640625" style="5" customWidth="1"/>
    <col min="7" max="7" width="60.6640625" style="5" customWidth="1"/>
    <col min="8" max="8" width="20.6640625" style="5" customWidth="1"/>
    <col min="9" max="9" width="11.33203125" style="5" bestFit="1" customWidth="1"/>
    <col min="10" max="10" width="1.6640625" style="5" customWidth="1"/>
    <col min="11" max="16384" width="9.109375" style="5"/>
  </cols>
  <sheetData>
    <row r="1" spans="2:9" ht="8.1" customHeight="1" x14ac:dyDescent="0.35"/>
    <row r="2" spans="2:9" s="8" customFormat="1" ht="39.9" customHeight="1" x14ac:dyDescent="0.35">
      <c r="B2" s="253" t="s">
        <v>247</v>
      </c>
      <c r="C2" s="253"/>
      <c r="D2" s="253"/>
      <c r="E2" s="253"/>
      <c r="F2" s="253"/>
      <c r="G2" s="253"/>
      <c r="H2" s="253"/>
      <c r="I2" s="253"/>
    </row>
    <row r="3" spans="2:9" s="8" customFormat="1" ht="7.5" customHeight="1" x14ac:dyDescent="0.35">
      <c r="B3" s="22"/>
      <c r="H3" s="73"/>
      <c r="I3" s="20"/>
    </row>
    <row r="4" spans="2:9" s="8" customFormat="1" ht="20.100000000000001" customHeight="1" x14ac:dyDescent="0.35">
      <c r="B4" s="250" t="s">
        <v>170</v>
      </c>
      <c r="C4" s="251">
        <f>SUMIF(I:I,"&lt;&gt;Error",H:H)</f>
        <v>0</v>
      </c>
      <c r="D4" s="255"/>
      <c r="H4" s="73"/>
      <c r="I4" s="20"/>
    </row>
    <row r="5" spans="2:9" s="8" customFormat="1" ht="20.100000000000001" customHeight="1" x14ac:dyDescent="0.35">
      <c r="B5" s="250"/>
      <c r="C5" s="251"/>
      <c r="D5" s="255"/>
      <c r="H5" s="73"/>
      <c r="I5" s="20"/>
    </row>
    <row r="6" spans="2:9" s="8" customFormat="1" ht="8.1" customHeight="1" x14ac:dyDescent="0.35">
      <c r="B6" s="9"/>
      <c r="C6" s="10"/>
      <c r="D6" s="10"/>
      <c r="E6" s="10"/>
      <c r="F6" s="10"/>
      <c r="G6" s="10"/>
      <c r="H6" s="74"/>
      <c r="I6" s="21"/>
    </row>
    <row r="7" spans="2:9" s="34" customFormat="1" ht="54" x14ac:dyDescent="0.35">
      <c r="B7" s="175" t="s">
        <v>195</v>
      </c>
      <c r="C7" s="175" t="s">
        <v>361</v>
      </c>
      <c r="D7" s="175" t="s">
        <v>360</v>
      </c>
      <c r="E7" s="175" t="s">
        <v>267</v>
      </c>
      <c r="F7" s="169" t="s">
        <v>175</v>
      </c>
      <c r="G7" s="169" t="s">
        <v>268</v>
      </c>
      <c r="H7" s="175" t="s">
        <v>222</v>
      </c>
      <c r="I7" s="175" t="s">
        <v>196</v>
      </c>
    </row>
    <row r="8" spans="2:9" s="30" customFormat="1" hidden="1" x14ac:dyDescent="0.3">
      <c r="B8" s="25"/>
      <c r="C8" s="141" t="str">
        <f>IFERROR(IF(VLOOKUP(B8,PartnerN°Ref,2,FALSE)=0,"",VLOOKUP(B8,PartnerN°Ref,2,FALSE)),"")</f>
        <v/>
      </c>
      <c r="D8" s="141" t="str">
        <f>IFERROR(IF(VLOOKUP(B8,PartnerN°Ref,3,FALSE)=0,"",VLOOKUP(B8,PartnerN°Ref,3,FALSE)),"")</f>
        <v/>
      </c>
      <c r="E8" s="139"/>
      <c r="F8" s="139"/>
      <c r="G8" s="139"/>
      <c r="H8" s="72">
        <v>0</v>
      </c>
      <c r="I8" s="26" t="str">
        <f>IF(OR(COUNTBLANK(B8:H8)&gt;0,COUNTIF(PartnerN°,B8)=0,COUNTIF(BudgetHeadings,E8)=0,ISNUMBER(H8)=FALSE,IF(ISNUMBER(H8)=TRUE,H8=INT(H8*100)/100=FALSE)),"Error","")</f>
        <v>Error</v>
      </c>
    </row>
    <row r="9" spans="2:9" s="30" customFormat="1" x14ac:dyDescent="0.3">
      <c r="B9" s="25"/>
      <c r="C9" s="141" t="str">
        <f>IFERROR(IF(VLOOKUP(B9,PartnerN°Ref,2,FALSE)=0,"",VLOOKUP(B9,PartnerN°Ref,2,FALSE)),"")</f>
        <v/>
      </c>
      <c r="D9" s="141" t="str">
        <f>IFERROR(IF(VLOOKUP(B9,PartnerN°Ref,3,FALSE)=0,"",VLOOKUP(B9,PartnerN°Ref,3,FALSE)),"")</f>
        <v/>
      </c>
      <c r="E9" s="139"/>
      <c r="F9" s="139"/>
      <c r="G9" s="139"/>
      <c r="H9" s="72">
        <v>0</v>
      </c>
      <c r="I9" s="26" t="str">
        <f>IF(OR(COUNTBLANK(B9:H9)&gt;0,COUNTIF(PartnerN°,B9)=0,COUNTIF(BudgetHeadings,E9)=0,ISNUMBER(H9)=FALSE,IF(ISNUMBER(H9)=TRUE,H9=INT(H9*100)/100=FALSE)),"Error","")</f>
        <v>Error</v>
      </c>
    </row>
    <row r="11" spans="2:9" x14ac:dyDescent="0.35">
      <c r="B11" s="23" t="s">
        <v>197</v>
      </c>
    </row>
    <row r="12" spans="2:9" x14ac:dyDescent="0.35">
      <c r="B12" s="23" t="s">
        <v>198</v>
      </c>
    </row>
    <row r="13" spans="2:9" x14ac:dyDescent="0.35">
      <c r="B13" s="23" t="s">
        <v>364</v>
      </c>
    </row>
  </sheetData>
  <sheetProtection password="E359" sheet="1" objects="1" scenarios="1" selectLockedCells="1"/>
  <dataConsolidate/>
  <mergeCells count="4">
    <mergeCell ref="B2:I2"/>
    <mergeCell ref="B4:B5"/>
    <mergeCell ref="C4:C5"/>
    <mergeCell ref="D4:D5"/>
  </mergeCells>
  <conditionalFormatting sqref="I8:I9">
    <cfRule type="containsText" dxfId="25" priority="176" operator="containsText" text="Error">
      <formula>NOT(ISERROR(SEARCH("Error",I8)))</formula>
    </cfRule>
  </conditionalFormatting>
  <conditionalFormatting sqref="C8:C9">
    <cfRule type="cellIs" dxfId="24" priority="65" operator="equal">
      <formula>""</formula>
    </cfRule>
  </conditionalFormatting>
  <conditionalFormatting sqref="D8:D9">
    <cfRule type="expression" dxfId="23" priority="64">
      <formula>COUNTIF(CountryALL,D8)=0</formula>
    </cfRule>
  </conditionalFormatting>
  <dataValidations count="5">
    <dataValidation type="list" allowBlank="1" showInputMessage="1" showErrorMessage="1" error="Please click arrow to select budget heading" prompt="Please click arrow to select budget heading" sqref="E8:E9">
      <formula1>BudgetHeadings</formula1>
    </dataValidation>
    <dataValidation type="custom" allowBlank="1" showInputMessage="1" showErrorMessage="1" error="Format error (2 decimals only)" prompt="Please encode amount (2 decimals only)" sqref="H8:H9">
      <formula1>H8=INT(H8*100)/100</formula1>
    </dataValidation>
    <dataValidation allowBlank="1" showInputMessage="1" showErrorMessage="1" error="Please encode the nature, type and specifications of the item" prompt="Please encode the nature, type and specifications of the item" sqref="G8:G9"/>
    <dataValidation allowBlank="1" showInputMessage="1" showErrorMessage="1" error="Please encode Source of Co-financing" prompt="Please encode Source of Co-financing" sqref="F8:F9"/>
    <dataValidation type="list" allowBlank="1" showInputMessage="1" showErrorMessage="1" error="Click arrow to select Partner n°" prompt="Click arrow to select Partner n°" sqref="B8:B9">
      <formula1>PartnerN°</formula1>
    </dataValidation>
  </dataValidations>
  <printOptions horizontalCentered="1"/>
  <pageMargins left="0.23622047244094491" right="0.23622047244094491" top="0.39370078740157483" bottom="0.94488188976377963" header="0.31496062992125984" footer="0.31496062992125984"/>
  <pageSetup paperSize="9" scale="4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5860" r:id="rId5" name="Button 2">
              <controlPr defaultSize="0" print="0" autoFill="0" autoPict="0" macro="[0]!DeleteRow">
                <anchor moveWithCells="1" sizeWithCells="1">
                  <from>
                    <xdr:col>1</xdr:col>
                    <xdr:colOff>1737360</xdr:colOff>
                    <xdr:row>1</xdr:row>
                    <xdr:rowOff>99060</xdr:rowOff>
                  </from>
                  <to>
                    <xdr:col>1</xdr:col>
                    <xdr:colOff>3307080</xdr:colOff>
                    <xdr:row>1</xdr:row>
                    <xdr:rowOff>457200</xdr:rowOff>
                  </to>
                </anchor>
              </controlPr>
            </control>
          </mc:Choice>
        </mc:AlternateContent>
        <mc:AlternateContent xmlns:mc="http://schemas.openxmlformats.org/markup-compatibility/2006">
          <mc:Choice Requires="x14">
            <control shapeId="35866" r:id="rId6" name="Button 3">
              <controlPr defaultSize="0" print="0" autoFill="0" autoPict="0" macro="[0]!DuplicateRow">
                <anchor moveWithCells="1">
                  <from>
                    <xdr:col>1</xdr:col>
                    <xdr:colOff>3383280</xdr:colOff>
                    <xdr:row>1</xdr:row>
                    <xdr:rowOff>99060</xdr:rowOff>
                  </from>
                  <to>
                    <xdr:col>2</xdr:col>
                    <xdr:colOff>1379220</xdr:colOff>
                    <xdr:row>1</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B1:I81"/>
  <sheetViews>
    <sheetView showGridLines="0" zoomScale="85" zoomScaleNormal="85" zoomScaleSheetLayoutView="85" workbookViewId="0">
      <selection activeCell="B2" sqref="B2:I2"/>
    </sheetView>
  </sheetViews>
  <sheetFormatPr defaultColWidth="9.109375" defaultRowHeight="18" x14ac:dyDescent="0.35"/>
  <cols>
    <col min="1" max="1" width="1.6640625" style="5" customWidth="1"/>
    <col min="2" max="2" width="33" style="5" bestFit="1" customWidth="1"/>
    <col min="3" max="8" width="23.6640625" style="5" customWidth="1"/>
    <col min="9" max="9" width="22.6640625" style="5" customWidth="1"/>
    <col min="10" max="10" width="1.44140625" style="5" customWidth="1"/>
    <col min="11" max="16384" width="9.109375" style="5"/>
  </cols>
  <sheetData>
    <row r="1" spans="2:9" ht="8.1" customHeight="1" x14ac:dyDescent="0.35"/>
    <row r="2" spans="2:9" s="8" customFormat="1" ht="30" customHeight="1" x14ac:dyDescent="0.35">
      <c r="B2" s="253" t="s">
        <v>165</v>
      </c>
      <c r="C2" s="253"/>
      <c r="D2" s="253"/>
      <c r="E2" s="253"/>
      <c r="F2" s="253"/>
      <c r="G2" s="253"/>
      <c r="H2" s="253"/>
      <c r="I2" s="253"/>
    </row>
    <row r="3" spans="2:9" s="8" customFormat="1" ht="8.1" customHeight="1" x14ac:dyDescent="0.35">
      <c r="B3" s="9"/>
      <c r="C3" s="10"/>
      <c r="D3" s="10"/>
      <c r="E3" s="10"/>
      <c r="F3" s="74"/>
      <c r="G3" s="74"/>
      <c r="H3" s="74"/>
      <c r="I3" s="93"/>
    </row>
    <row r="4" spans="2:9" s="34" customFormat="1" ht="42" customHeight="1" x14ac:dyDescent="0.35">
      <c r="B4" s="171" t="s">
        <v>155</v>
      </c>
      <c r="C4" s="178" t="s">
        <v>176</v>
      </c>
      <c r="D4" s="178" t="s">
        <v>177</v>
      </c>
      <c r="E4" s="178" t="s">
        <v>185</v>
      </c>
      <c r="F4" s="178" t="s">
        <v>186</v>
      </c>
      <c r="G4" s="178" t="s">
        <v>187</v>
      </c>
      <c r="H4" s="94" t="s">
        <v>188</v>
      </c>
      <c r="I4" s="178" t="s">
        <v>156</v>
      </c>
    </row>
    <row r="5" spans="2:9" x14ac:dyDescent="0.35">
      <c r="B5" s="11" t="str">
        <f>Rates!J3</f>
        <v>Preparation</v>
      </c>
      <c r="C5" s="12">
        <f>SUMIFS('1. Staff costs'!N:N,'1. Staff costs'!B:B,B5,'1. Staff costs'!O:O,"&lt;&gt;Error")</f>
        <v>0</v>
      </c>
      <c r="D5" s="12">
        <f>SUMIFS('2-3. Travel Costs&amp;Costs of Stay'!O:O,'2-3. Travel Costs&amp;Costs of Stay'!B:B,B5,'2-3. Travel Costs&amp;Costs of Stay'!R:R,"&lt;&gt;Error")</f>
        <v>0</v>
      </c>
      <c r="E5" s="12">
        <f>SUMIFS('2-3. Travel Costs&amp;Costs of Stay'!P:P,'2-3. Travel Costs&amp;Costs of Stay'!B:B,B5,'2-3. Travel Costs&amp;Costs of Stay'!R:R,"&lt;&gt;Error")</f>
        <v>0</v>
      </c>
      <c r="F5" s="12">
        <f>SUMIFS('4. Equipment Costs'!N:N,'4. Equipment Costs'!B:B,B5,'4. Equipment Costs'!O:O,"&lt;&gt;Error")</f>
        <v>0</v>
      </c>
      <c r="G5" s="12">
        <f>SUMIFS('5. Subcontracting Costs'!N:N,'5. Subcontracting Costs'!B:B,B5,'5. Subcontracting Costs'!O:O,"&lt;&gt;Error")</f>
        <v>0</v>
      </c>
      <c r="H5" s="256"/>
      <c r="I5" s="13">
        <f>SUM(C5:G5)</f>
        <v>0</v>
      </c>
    </row>
    <row r="6" spans="2:9" ht="16.5" customHeight="1" x14ac:dyDescent="0.35">
      <c r="B6" s="11" t="str">
        <f>Rates!J4</f>
        <v>Development</v>
      </c>
      <c r="C6" s="12">
        <f>SUMIFS('1. Staff costs'!N:N,'1. Staff costs'!B:B,B6,'1. Staff costs'!O:O,"&lt;&gt;Error")</f>
        <v>0</v>
      </c>
      <c r="D6" s="12">
        <f>SUMIFS('2-3. Travel Costs&amp;Costs of Stay'!O:O,'2-3. Travel Costs&amp;Costs of Stay'!B:B,B6,'2-3. Travel Costs&amp;Costs of Stay'!R:R,"&lt;&gt;Error")</f>
        <v>0</v>
      </c>
      <c r="E6" s="12">
        <f>SUMIFS('2-3. Travel Costs&amp;Costs of Stay'!P:P,'2-3. Travel Costs&amp;Costs of Stay'!B:B,B6,'2-3. Travel Costs&amp;Costs of Stay'!R:R,"&lt;&gt;Error")</f>
        <v>0</v>
      </c>
      <c r="F6" s="12">
        <f>SUMIFS('4. Equipment Costs'!N:N,'4. Equipment Costs'!B:B,B6,'4. Equipment Costs'!O:O,"&lt;&gt;Error")</f>
        <v>0</v>
      </c>
      <c r="G6" s="12">
        <f>SUMIFS('5. Subcontracting Costs'!N:N,'5. Subcontracting Costs'!B:B,B6,'5. Subcontracting Costs'!O:O,"&lt;&gt;Error")</f>
        <v>0</v>
      </c>
      <c r="H6" s="257"/>
      <c r="I6" s="13">
        <f t="shared" ref="I6:I9" si="0">SUM(C6:G6)</f>
        <v>0</v>
      </c>
    </row>
    <row r="7" spans="2:9" ht="16.5" customHeight="1" x14ac:dyDescent="0.35">
      <c r="B7" s="11" t="str">
        <f>Rates!J5</f>
        <v>Quality Plan</v>
      </c>
      <c r="C7" s="12">
        <f>SUMIFS('1. Staff costs'!N:N,'1. Staff costs'!B:B,B7,'1. Staff costs'!O:O,"&lt;&gt;Error")</f>
        <v>0</v>
      </c>
      <c r="D7" s="12">
        <f>SUMIFS('2-3. Travel Costs&amp;Costs of Stay'!O:O,'2-3. Travel Costs&amp;Costs of Stay'!B:B,B7,'2-3. Travel Costs&amp;Costs of Stay'!R:R,"&lt;&gt;Error")</f>
        <v>0</v>
      </c>
      <c r="E7" s="12">
        <f>SUMIFS('2-3. Travel Costs&amp;Costs of Stay'!P:P,'2-3. Travel Costs&amp;Costs of Stay'!B:B,B7,'2-3. Travel Costs&amp;Costs of Stay'!R:R,"&lt;&gt;Error")</f>
        <v>0</v>
      </c>
      <c r="F7" s="12">
        <f>SUMIFS('4. Equipment Costs'!N:N,'4. Equipment Costs'!B:B,B7,'4. Equipment Costs'!O:O,"&lt;&gt;Error")</f>
        <v>0</v>
      </c>
      <c r="G7" s="12">
        <f>SUMIFS('5. Subcontracting Costs'!N:N,'5. Subcontracting Costs'!B:B,B7,'5. Subcontracting Costs'!O:O,"&lt;&gt;Error")</f>
        <v>0</v>
      </c>
      <c r="H7" s="257"/>
      <c r="I7" s="13">
        <f t="shared" si="0"/>
        <v>0</v>
      </c>
    </row>
    <row r="8" spans="2:9" ht="16.5" customHeight="1" x14ac:dyDescent="0.35">
      <c r="B8" s="11" t="str">
        <f>Rates!J6</f>
        <v>Dissemination &amp; Exploitation</v>
      </c>
      <c r="C8" s="12">
        <f>SUMIFS('1. Staff costs'!N:N,'1. Staff costs'!B:B,B8,'1. Staff costs'!O:O,"&lt;&gt;Error")</f>
        <v>0</v>
      </c>
      <c r="D8" s="12">
        <f>SUMIFS('2-3. Travel Costs&amp;Costs of Stay'!O:O,'2-3. Travel Costs&amp;Costs of Stay'!B:B,B8,'2-3. Travel Costs&amp;Costs of Stay'!R:R,"&lt;&gt;Error")</f>
        <v>0</v>
      </c>
      <c r="E8" s="12">
        <f>SUMIFS('2-3. Travel Costs&amp;Costs of Stay'!P:P,'2-3. Travel Costs&amp;Costs of Stay'!B:B,B8,'2-3. Travel Costs&amp;Costs of Stay'!R:R,"&lt;&gt;Error")</f>
        <v>0</v>
      </c>
      <c r="F8" s="12">
        <f>SUMIFS('4. Equipment Costs'!N:N,'4. Equipment Costs'!B:B,B8,'4. Equipment Costs'!O:O,"&lt;&gt;Error")</f>
        <v>0</v>
      </c>
      <c r="G8" s="12">
        <f>SUMIFS('5. Subcontracting Costs'!N:N,'5. Subcontracting Costs'!B:B,B8,'5. Subcontracting Costs'!O:O,"&lt;&gt;Error")</f>
        <v>0</v>
      </c>
      <c r="H8" s="257"/>
      <c r="I8" s="13">
        <f t="shared" si="0"/>
        <v>0</v>
      </c>
    </row>
    <row r="9" spans="2:9" ht="16.5" customHeight="1" x14ac:dyDescent="0.35">
      <c r="B9" s="11" t="str">
        <f>Rates!J7</f>
        <v>Management</v>
      </c>
      <c r="C9" s="12">
        <f>SUMIFS('1. Staff costs'!N:N,'1. Staff costs'!B:B,B9,'1. Staff costs'!O:O,"&lt;&gt;Error")</f>
        <v>0</v>
      </c>
      <c r="D9" s="12">
        <f>SUMIFS('2-3. Travel Costs&amp;Costs of Stay'!O:O,'2-3. Travel Costs&amp;Costs of Stay'!B:B,B9,'2-3. Travel Costs&amp;Costs of Stay'!R:R,"&lt;&gt;Error")</f>
        <v>0</v>
      </c>
      <c r="E9" s="12">
        <f>SUMIFS('2-3. Travel Costs&amp;Costs of Stay'!P:P,'2-3. Travel Costs&amp;Costs of Stay'!B:B,B9,'2-3. Travel Costs&amp;Costs of Stay'!R:R,"&lt;&gt;Error")</f>
        <v>0</v>
      </c>
      <c r="F9" s="12">
        <f>SUMIFS('4. Equipment Costs'!N:N,'4. Equipment Costs'!B:B,B9,'4. Equipment Costs'!O:O,"&lt;&gt;Error")</f>
        <v>0</v>
      </c>
      <c r="G9" s="12">
        <f>SUMIFS('5. Subcontracting Costs'!N:N,'5. Subcontracting Costs'!B:B,B9,'5. Subcontracting Costs'!O:O,"&lt;&gt;Error")</f>
        <v>0</v>
      </c>
      <c r="H9" s="258"/>
      <c r="I9" s="13">
        <f t="shared" si="0"/>
        <v>0</v>
      </c>
    </row>
    <row r="10" spans="2:9" x14ac:dyDescent="0.35">
      <c r="B10" s="95" t="s">
        <v>1</v>
      </c>
      <c r="C10" s="13">
        <f t="shared" ref="C10:F10" si="1">SUM(C5:C9)</f>
        <v>0</v>
      </c>
      <c r="D10" s="13">
        <f t="shared" si="1"/>
        <v>0</v>
      </c>
      <c r="E10" s="13">
        <f t="shared" si="1"/>
        <v>0</v>
      </c>
      <c r="F10" s="13">
        <f t="shared" si="1"/>
        <v>0</v>
      </c>
      <c r="G10" s="13">
        <f>SUM(G5:G9)</f>
        <v>0</v>
      </c>
      <c r="H10" s="14">
        <f>'Final financial statement'!E18</f>
        <v>0</v>
      </c>
      <c r="I10" s="96">
        <f>SUM(C10:H10)</f>
        <v>0</v>
      </c>
    </row>
    <row r="11" spans="2:9" ht="12" customHeight="1" x14ac:dyDescent="0.35"/>
    <row r="12" spans="2:9" ht="12" customHeight="1" x14ac:dyDescent="0.35"/>
    <row r="13" spans="2:9" ht="12" customHeight="1" x14ac:dyDescent="0.35"/>
    <row r="14" spans="2:9" ht="30" customHeight="1" x14ac:dyDescent="0.35">
      <c r="B14" s="253" t="s">
        <v>189</v>
      </c>
      <c r="C14" s="253"/>
      <c r="D14" s="253"/>
      <c r="E14" s="253"/>
      <c r="F14" s="253"/>
      <c r="G14" s="253"/>
      <c r="H14" s="253"/>
      <c r="I14" s="253"/>
    </row>
    <row r="15" spans="2:9" ht="8.1" customHeight="1" x14ac:dyDescent="0.35">
      <c r="B15" s="15"/>
      <c r="C15" s="16"/>
      <c r="D15" s="16"/>
      <c r="E15" s="16"/>
      <c r="F15" s="16"/>
      <c r="G15" s="16"/>
      <c r="H15" s="16"/>
      <c r="I15" s="17"/>
    </row>
    <row r="16" spans="2:9" ht="42" customHeight="1" x14ac:dyDescent="0.35">
      <c r="B16" s="171" t="s">
        <v>164</v>
      </c>
      <c r="C16" s="178" t="s">
        <v>176</v>
      </c>
      <c r="D16" s="178" t="s">
        <v>177</v>
      </c>
      <c r="E16" s="178" t="s">
        <v>185</v>
      </c>
      <c r="F16" s="178" t="s">
        <v>186</v>
      </c>
      <c r="G16" s="178" t="s">
        <v>187</v>
      </c>
      <c r="H16" s="94" t="s">
        <v>188</v>
      </c>
      <c r="I16" s="178" t="s">
        <v>156</v>
      </c>
    </row>
    <row r="17" spans="2:9" x14ac:dyDescent="0.35">
      <c r="B17" s="11" t="s">
        <v>183</v>
      </c>
      <c r="C17" s="12">
        <f>SUMIF('Final financial statement'!$E$23:$E$77,B17,'Final financial statement'!$F$23:$F$77)</f>
        <v>0</v>
      </c>
      <c r="D17" s="12">
        <f>SUMIF('Final financial statement'!$E$23:$E$77,B17,'Final financial statement'!$G$23:$G$77)</f>
        <v>0</v>
      </c>
      <c r="E17" s="12">
        <f>SUMIF('Final financial statement'!$E$23:$E$77,B17,'Final financial statement'!$H$23:$H$77)</f>
        <v>0</v>
      </c>
      <c r="F17" s="12">
        <f>SUMIF('Final financial statement'!$E$23:$E$77,B17,'Final financial statement'!$I$23:$I$77)</f>
        <v>0</v>
      </c>
      <c r="G17" s="12">
        <f>SUMIF('Final financial statement'!$E$23:$E$77,B17,'Final financial statement'!$J$23:$J$77)</f>
        <v>0</v>
      </c>
      <c r="H17" s="97">
        <f>'Final financial statement'!G81+'Final financial statement'!K81</f>
        <v>0</v>
      </c>
      <c r="I17" s="13">
        <f>SUM(C17:H17)</f>
        <v>0</v>
      </c>
    </row>
    <row r="18" spans="2:9" x14ac:dyDescent="0.35">
      <c r="B18" s="11" t="s">
        <v>184</v>
      </c>
      <c r="C18" s="12">
        <f>SUMIF('Final financial statement'!$E$23:$E$77,B18,'Final financial statement'!$F$23:$F$77)</f>
        <v>0</v>
      </c>
      <c r="D18" s="12">
        <f>SUMIF('Final financial statement'!$E$23:$E$77,B18,'Final financial statement'!$G$23:$G$77)</f>
        <v>0</v>
      </c>
      <c r="E18" s="12">
        <f>SUMIF('Final financial statement'!$E$23:$E$77,B18,'Final financial statement'!$H$23:$H$77)</f>
        <v>0</v>
      </c>
      <c r="F18" s="12">
        <f>SUMIF('Final financial statement'!$E$23:$E$77,B18,'Final financial statement'!$I$23:$I$77)</f>
        <v>0</v>
      </c>
      <c r="G18" s="12">
        <f>SUMIF('Final financial statement'!$E$23:$E$77,B18,'Final financial statement'!$J$23:$J$77)</f>
        <v>0</v>
      </c>
      <c r="H18" s="97">
        <f>'Final financial statement'!E81+'Final financial statement'!I81</f>
        <v>0</v>
      </c>
      <c r="I18" s="13">
        <f t="shared" ref="I18" si="2">SUM(C18:H18)</f>
        <v>0</v>
      </c>
    </row>
    <row r="19" spans="2:9" x14ac:dyDescent="0.35">
      <c r="B19" s="95" t="s">
        <v>1</v>
      </c>
      <c r="C19" s="13">
        <f t="shared" ref="C19:H19" si="3">SUM(C17:C18)</f>
        <v>0</v>
      </c>
      <c r="D19" s="13">
        <f t="shared" si="3"/>
        <v>0</v>
      </c>
      <c r="E19" s="13">
        <f t="shared" si="3"/>
        <v>0</v>
      </c>
      <c r="F19" s="13">
        <f t="shared" si="3"/>
        <v>0</v>
      </c>
      <c r="G19" s="13">
        <f t="shared" si="3"/>
        <v>0</v>
      </c>
      <c r="H19" s="14">
        <f t="shared" si="3"/>
        <v>0</v>
      </c>
      <c r="I19" s="96">
        <f>SUM(C19:H19)</f>
        <v>0</v>
      </c>
    </row>
    <row r="20" spans="2:9" ht="12" customHeight="1" x14ac:dyDescent="0.35"/>
    <row r="21" spans="2:9" ht="12" customHeight="1" x14ac:dyDescent="0.35"/>
    <row r="22" spans="2:9" ht="12" customHeight="1" x14ac:dyDescent="0.35"/>
    <row r="23" spans="2:9" ht="30" customHeight="1" x14ac:dyDescent="0.35">
      <c r="B23" s="253" t="s">
        <v>191</v>
      </c>
      <c r="C23" s="253"/>
      <c r="D23" s="253"/>
      <c r="E23" s="253"/>
      <c r="F23" s="253"/>
      <c r="G23" s="253"/>
      <c r="H23" s="253"/>
      <c r="I23" s="253"/>
    </row>
    <row r="24" spans="2:9" ht="8.1" customHeight="1" x14ac:dyDescent="0.35">
      <c r="B24" s="18"/>
      <c r="I24" s="19"/>
    </row>
    <row r="25" spans="2:9" ht="54" customHeight="1" x14ac:dyDescent="0.35">
      <c r="B25" s="174" t="s">
        <v>190</v>
      </c>
      <c r="C25" s="171" t="str">
        <f>Rates!J3</f>
        <v>Preparation</v>
      </c>
      <c r="D25" s="171" t="str">
        <f>Rates!J4</f>
        <v>Development</v>
      </c>
      <c r="E25" s="171" t="str">
        <f>Rates!J5</f>
        <v>Quality Plan</v>
      </c>
      <c r="F25" s="174" t="str">
        <f>Rates!J6</f>
        <v>Dissemination &amp; Exploitation</v>
      </c>
      <c r="G25" s="171" t="str">
        <f>Rates!J7</f>
        <v>Management</v>
      </c>
      <c r="H25" s="94" t="s">
        <v>188</v>
      </c>
      <c r="I25" s="178" t="s">
        <v>156</v>
      </c>
    </row>
    <row r="26" spans="2:9" x14ac:dyDescent="0.35">
      <c r="B26" s="171" t="s">
        <v>7</v>
      </c>
      <c r="C26" s="63">
        <f>SUMIFS('1. Staff costs'!N:N,'1. Staff costs'!C:C,B26,'1. Staff costs'!B:B,$C$25,'1. Staff costs'!O:O,"&lt;&gt;Error")+SUMIFS('2-3. Travel Costs&amp;Costs of Stay'!Q:Q,'2-3. Travel Costs&amp;Costs of Stay'!C:C,B26,'2-3. Travel Costs&amp;Costs of Stay'!B:B,$C$25,'2-3. Travel Costs&amp;Costs of Stay'!R:R,"&lt;&gt;Error")+SUMIFS('4. Equipment Costs'!N:N,'4. Equipment Costs'!C:C,B26,'4. Equipment Costs'!B:B,$C$25,'4. Equipment Costs'!O:O,"&lt;&gt;Error")+SUMIFS('5. Subcontracting Costs'!N:N,'5. Subcontracting Costs'!C:C,B26,'5. Subcontracting Costs'!B:B,$C$25,'5. Subcontracting Costs'!O:O,"&lt;&gt;Error")</f>
        <v>0</v>
      </c>
      <c r="D26" s="63">
        <f>SUMIFS('1. Staff costs'!N:N,'1. Staff costs'!C:C,B26,'1. Staff costs'!B:B,$D$25,'1. Staff costs'!O:O,"&lt;&gt;Error")+SUMIFS('2-3. Travel Costs&amp;Costs of Stay'!Q:Q,'2-3. Travel Costs&amp;Costs of Stay'!C:C,B26,'2-3. Travel Costs&amp;Costs of Stay'!B:B,$D$25,'2-3. Travel Costs&amp;Costs of Stay'!R:R,"&lt;&gt;Error")+SUMIFS('4. Equipment Costs'!N:N,'4. Equipment Costs'!C:C,B26,'4. Equipment Costs'!B:B,$D$25,'4. Equipment Costs'!O:O,"&lt;&gt;Error")+SUMIFS('5. Subcontracting Costs'!N:N,'5. Subcontracting Costs'!C:C,B26,'5. Subcontracting Costs'!B:B,$D$25,'5. Subcontracting Costs'!O:O,"&lt;&gt;Error")</f>
        <v>0</v>
      </c>
      <c r="E26" s="63">
        <f>SUMIFS('1. Staff costs'!N:N,'1. Staff costs'!C:C,B26,'1. Staff costs'!B:B,$E$25,'1. Staff costs'!O:O,"&lt;&gt;Error")+SUMIFS('2-3. Travel Costs&amp;Costs of Stay'!Q:Q,'2-3. Travel Costs&amp;Costs of Stay'!C:C,B26,'2-3. Travel Costs&amp;Costs of Stay'!B:B,$E$25,'2-3. Travel Costs&amp;Costs of Stay'!R:R,"&lt;&gt;Error")+SUMIFS('4. Equipment Costs'!N:N,'4. Equipment Costs'!C:C,B26,'4. Equipment Costs'!B:B,$E$25,'4. Equipment Costs'!O:O,"&lt;&gt;Error")+SUMIFS('5. Subcontracting Costs'!N:N,'5. Subcontracting Costs'!C:C,B26,'5. Subcontracting Costs'!B:B,$E$25,'5. Subcontracting Costs'!O:O,"&lt;&gt;Error")</f>
        <v>0</v>
      </c>
      <c r="F26" s="63">
        <f>SUMIFS('1. Staff costs'!N:N,'1. Staff costs'!C:C,B26,'1. Staff costs'!B:B,$F$25,'1. Staff costs'!O:O,"&lt;&gt;Error")+SUMIFS('2-3. Travel Costs&amp;Costs of Stay'!Q:Q,'2-3. Travel Costs&amp;Costs of Stay'!C:C,B26,'2-3. Travel Costs&amp;Costs of Stay'!B:B,$F$25,'2-3. Travel Costs&amp;Costs of Stay'!R:R,"&lt;&gt;Error")+SUMIFS('4. Equipment Costs'!N:N,'4. Equipment Costs'!C:C,B26,'4. Equipment Costs'!B:B,$F$25,'4. Equipment Costs'!O:O,"&lt;&gt;Error")+SUMIFS('5. Subcontracting Costs'!N:N,'5. Subcontracting Costs'!C:C,B26,'5. Subcontracting Costs'!B:B,$F$25,'5. Subcontracting Costs'!O:O,"&lt;&gt;Error")</f>
        <v>0</v>
      </c>
      <c r="G26" s="63">
        <f>SUMIFS('1. Staff costs'!N:N,'1. Staff costs'!C:C,B26,'1. Staff costs'!B:B,$G$25,'1. Staff costs'!O:O,"&lt;&gt;Error")+SUMIFS('2-3. Travel Costs&amp;Costs of Stay'!Q:Q,'2-3. Travel Costs&amp;Costs of Stay'!C:C,B26,'2-3. Travel Costs&amp;Costs of Stay'!B:B,$G$25,'2-3. Travel Costs&amp;Costs of Stay'!R:R,"&lt;&gt;Error")+SUMIFS('4. Equipment Costs'!N:N,'4. Equipment Costs'!C:C,B26,'4. Equipment Costs'!B:B,$G$25,'4. Equipment Costs'!O:O,"&lt;&gt;Error")+SUMIFS('5. Subcontracting Costs'!N:N,'5. Subcontracting Costs'!C:C,B26,'5. Subcontracting Costs'!B:B,$G$25,'5. Subcontracting Costs'!O:O,"&lt;&gt;Error")</f>
        <v>0</v>
      </c>
      <c r="H26" s="259"/>
      <c r="I26" s="64">
        <f>SUM(C26:G26)</f>
        <v>0</v>
      </c>
    </row>
    <row r="27" spans="2:9" x14ac:dyDescent="0.35">
      <c r="B27" s="171" t="s">
        <v>8</v>
      </c>
      <c r="C27" s="63">
        <f>SUMIFS('1. Staff costs'!N:N,'1. Staff costs'!C:C,B27,'1. Staff costs'!B:B,$C$25,'1. Staff costs'!O:O,"&lt;&gt;Error")+SUMIFS('2-3. Travel Costs&amp;Costs of Stay'!Q:Q,'2-3. Travel Costs&amp;Costs of Stay'!C:C,B27,'2-3. Travel Costs&amp;Costs of Stay'!B:B,$C$25,'2-3. Travel Costs&amp;Costs of Stay'!R:R,"&lt;&gt;Error")+SUMIFS('4. Equipment Costs'!N:N,'4. Equipment Costs'!C:C,B27,'4. Equipment Costs'!B:B,$C$25,'4. Equipment Costs'!O:O,"&lt;&gt;Error")+SUMIFS('5. Subcontracting Costs'!N:N,'5. Subcontracting Costs'!C:C,B27,'5. Subcontracting Costs'!B:B,$C$25,'5. Subcontracting Costs'!O:O,"&lt;&gt;Error")</f>
        <v>0</v>
      </c>
      <c r="D27" s="63">
        <f>SUMIFS('1. Staff costs'!N:N,'1. Staff costs'!C:C,B27,'1. Staff costs'!B:B,$D$25,'1. Staff costs'!O:O,"&lt;&gt;Error")+SUMIFS('2-3. Travel Costs&amp;Costs of Stay'!Q:Q,'2-3. Travel Costs&amp;Costs of Stay'!C:C,B27,'2-3. Travel Costs&amp;Costs of Stay'!B:B,$D$25,'2-3. Travel Costs&amp;Costs of Stay'!R:R,"&lt;&gt;Error")+SUMIFS('4. Equipment Costs'!N:N,'4. Equipment Costs'!C:C,B27,'4. Equipment Costs'!B:B,$D$25,'4. Equipment Costs'!O:O,"&lt;&gt;Error")+SUMIFS('5. Subcontracting Costs'!N:N,'5. Subcontracting Costs'!C:C,B27,'5. Subcontracting Costs'!B:B,$D$25,'5. Subcontracting Costs'!O:O,"&lt;&gt;Error")</f>
        <v>0</v>
      </c>
      <c r="E27" s="63">
        <f>SUMIFS('1. Staff costs'!N:N,'1. Staff costs'!C:C,B27,'1. Staff costs'!B:B,$E$25,'1. Staff costs'!O:O,"&lt;&gt;Error")+SUMIFS('2-3. Travel Costs&amp;Costs of Stay'!Q:Q,'2-3. Travel Costs&amp;Costs of Stay'!C:C,B27,'2-3. Travel Costs&amp;Costs of Stay'!B:B,$E$25,'2-3. Travel Costs&amp;Costs of Stay'!R:R,"&lt;&gt;Error")+SUMIFS('4. Equipment Costs'!N:N,'4. Equipment Costs'!C:C,B27,'4. Equipment Costs'!B:B,$E$25,'4. Equipment Costs'!O:O,"&lt;&gt;Error")+SUMIFS('5. Subcontracting Costs'!N:N,'5. Subcontracting Costs'!C:C,B27,'5. Subcontracting Costs'!B:B,$E$25,'5. Subcontracting Costs'!O:O,"&lt;&gt;Error")</f>
        <v>0</v>
      </c>
      <c r="F27" s="63">
        <f>SUMIFS('1. Staff costs'!N:N,'1. Staff costs'!C:C,B27,'1. Staff costs'!B:B,$F$25,'1. Staff costs'!O:O,"&lt;&gt;Error")+SUMIFS('2-3. Travel Costs&amp;Costs of Stay'!Q:Q,'2-3. Travel Costs&amp;Costs of Stay'!C:C,B27,'2-3. Travel Costs&amp;Costs of Stay'!B:B,$F$25,'2-3. Travel Costs&amp;Costs of Stay'!R:R,"&lt;&gt;Error")+SUMIFS('4. Equipment Costs'!N:N,'4. Equipment Costs'!C:C,B27,'4. Equipment Costs'!B:B,$F$25,'4. Equipment Costs'!O:O,"&lt;&gt;Error")+SUMIFS('5. Subcontracting Costs'!N:N,'5. Subcontracting Costs'!C:C,B27,'5. Subcontracting Costs'!B:B,$F$25,'5. Subcontracting Costs'!O:O,"&lt;&gt;Error")</f>
        <v>0</v>
      </c>
      <c r="G27" s="63">
        <f>SUMIFS('1. Staff costs'!N:N,'1. Staff costs'!C:C,B27,'1. Staff costs'!B:B,$G$25,'1. Staff costs'!O:O,"&lt;&gt;Error")+SUMIFS('2-3. Travel Costs&amp;Costs of Stay'!Q:Q,'2-3. Travel Costs&amp;Costs of Stay'!C:C,B27,'2-3. Travel Costs&amp;Costs of Stay'!B:B,$G$25,'2-3. Travel Costs&amp;Costs of Stay'!R:R,"&lt;&gt;Error")+SUMIFS('4. Equipment Costs'!N:N,'4. Equipment Costs'!C:C,B27,'4. Equipment Costs'!B:B,$G$25,'4. Equipment Costs'!O:O,"&lt;&gt;Error")+SUMIFS('5. Subcontracting Costs'!N:N,'5. Subcontracting Costs'!C:C,B27,'5. Subcontracting Costs'!B:B,$G$25,'5. Subcontracting Costs'!O:O,"&lt;&gt;Error")</f>
        <v>0</v>
      </c>
      <c r="H27" s="260"/>
      <c r="I27" s="64">
        <f t="shared" ref="I27:I80" si="4">SUM(C27:G27)</f>
        <v>0</v>
      </c>
    </row>
    <row r="28" spans="2:9" x14ac:dyDescent="0.35">
      <c r="B28" s="171" t="s">
        <v>9</v>
      </c>
      <c r="C28" s="63">
        <f>SUMIFS('1. Staff costs'!N:N,'1. Staff costs'!C:C,B28,'1. Staff costs'!B:B,$C$25,'1. Staff costs'!O:O,"&lt;&gt;Error")+SUMIFS('2-3. Travel Costs&amp;Costs of Stay'!Q:Q,'2-3. Travel Costs&amp;Costs of Stay'!C:C,B28,'2-3. Travel Costs&amp;Costs of Stay'!B:B,$C$25,'2-3. Travel Costs&amp;Costs of Stay'!R:R,"&lt;&gt;Error")+SUMIFS('4. Equipment Costs'!N:N,'4. Equipment Costs'!C:C,B28,'4. Equipment Costs'!B:B,$C$25,'4. Equipment Costs'!O:O,"&lt;&gt;Error")+SUMIFS('5. Subcontracting Costs'!N:N,'5. Subcontracting Costs'!C:C,B28,'5. Subcontracting Costs'!B:B,$C$25,'5. Subcontracting Costs'!O:O,"&lt;&gt;Error")</f>
        <v>0</v>
      </c>
      <c r="D28" s="63">
        <f>SUMIFS('1. Staff costs'!N:N,'1. Staff costs'!C:C,B28,'1. Staff costs'!B:B,$D$25,'1. Staff costs'!O:O,"&lt;&gt;Error")+SUMIFS('2-3. Travel Costs&amp;Costs of Stay'!Q:Q,'2-3. Travel Costs&amp;Costs of Stay'!C:C,B28,'2-3. Travel Costs&amp;Costs of Stay'!B:B,$D$25,'2-3. Travel Costs&amp;Costs of Stay'!R:R,"&lt;&gt;Error")+SUMIFS('4. Equipment Costs'!N:N,'4. Equipment Costs'!C:C,B28,'4. Equipment Costs'!B:B,$D$25,'4. Equipment Costs'!O:O,"&lt;&gt;Error")+SUMIFS('5. Subcontracting Costs'!N:N,'5. Subcontracting Costs'!C:C,B28,'5. Subcontracting Costs'!B:B,$D$25,'5. Subcontracting Costs'!O:O,"&lt;&gt;Error")</f>
        <v>0</v>
      </c>
      <c r="E28" s="63">
        <f>SUMIFS('1. Staff costs'!N:N,'1. Staff costs'!C:C,B28,'1. Staff costs'!B:B,$E$25,'1. Staff costs'!O:O,"&lt;&gt;Error")+SUMIFS('2-3. Travel Costs&amp;Costs of Stay'!Q:Q,'2-3. Travel Costs&amp;Costs of Stay'!C:C,B28,'2-3. Travel Costs&amp;Costs of Stay'!B:B,$E$25,'2-3. Travel Costs&amp;Costs of Stay'!R:R,"&lt;&gt;Error")+SUMIFS('4. Equipment Costs'!N:N,'4. Equipment Costs'!C:C,B28,'4. Equipment Costs'!B:B,$E$25,'4. Equipment Costs'!O:O,"&lt;&gt;Error")+SUMIFS('5. Subcontracting Costs'!N:N,'5. Subcontracting Costs'!C:C,B28,'5. Subcontracting Costs'!B:B,$E$25,'5. Subcontracting Costs'!O:O,"&lt;&gt;Error")</f>
        <v>0</v>
      </c>
      <c r="F28" s="63">
        <f>SUMIFS('1. Staff costs'!N:N,'1. Staff costs'!C:C,B28,'1. Staff costs'!B:B,$F$25,'1. Staff costs'!O:O,"&lt;&gt;Error")+SUMIFS('2-3. Travel Costs&amp;Costs of Stay'!Q:Q,'2-3. Travel Costs&amp;Costs of Stay'!C:C,B28,'2-3. Travel Costs&amp;Costs of Stay'!B:B,$F$25,'2-3. Travel Costs&amp;Costs of Stay'!R:R,"&lt;&gt;Error")+SUMIFS('4. Equipment Costs'!N:N,'4. Equipment Costs'!C:C,B28,'4. Equipment Costs'!B:B,$F$25,'4. Equipment Costs'!O:O,"&lt;&gt;Error")+SUMIFS('5. Subcontracting Costs'!N:N,'5. Subcontracting Costs'!C:C,B28,'5. Subcontracting Costs'!B:B,$F$25,'5. Subcontracting Costs'!O:O,"&lt;&gt;Error")</f>
        <v>0</v>
      </c>
      <c r="G28" s="63">
        <f>SUMIFS('1. Staff costs'!N:N,'1. Staff costs'!C:C,B28,'1. Staff costs'!B:B,$G$25,'1. Staff costs'!O:O,"&lt;&gt;Error")+SUMIFS('2-3. Travel Costs&amp;Costs of Stay'!Q:Q,'2-3. Travel Costs&amp;Costs of Stay'!C:C,B28,'2-3. Travel Costs&amp;Costs of Stay'!B:B,$G$25,'2-3. Travel Costs&amp;Costs of Stay'!R:R,"&lt;&gt;Error")+SUMIFS('4. Equipment Costs'!N:N,'4. Equipment Costs'!C:C,B28,'4. Equipment Costs'!B:B,$G$25,'4. Equipment Costs'!O:O,"&lt;&gt;Error")+SUMIFS('5. Subcontracting Costs'!N:N,'5. Subcontracting Costs'!C:C,B28,'5. Subcontracting Costs'!B:B,$G$25,'5. Subcontracting Costs'!O:O,"&lt;&gt;Error")</f>
        <v>0</v>
      </c>
      <c r="H28" s="260"/>
      <c r="I28" s="64">
        <f t="shared" si="4"/>
        <v>0</v>
      </c>
    </row>
    <row r="29" spans="2:9" x14ac:dyDescent="0.35">
      <c r="B29" s="171" t="s">
        <v>10</v>
      </c>
      <c r="C29" s="63">
        <f>SUMIFS('1. Staff costs'!N:N,'1. Staff costs'!C:C,B29,'1. Staff costs'!B:B,$C$25,'1. Staff costs'!O:O,"&lt;&gt;Error")+SUMIFS('2-3. Travel Costs&amp;Costs of Stay'!Q:Q,'2-3. Travel Costs&amp;Costs of Stay'!C:C,B29,'2-3. Travel Costs&amp;Costs of Stay'!B:B,$C$25,'2-3. Travel Costs&amp;Costs of Stay'!R:R,"&lt;&gt;Error")+SUMIFS('4. Equipment Costs'!N:N,'4. Equipment Costs'!C:C,B29,'4. Equipment Costs'!B:B,$C$25,'4. Equipment Costs'!O:O,"&lt;&gt;Error")+SUMIFS('5. Subcontracting Costs'!N:N,'5. Subcontracting Costs'!C:C,B29,'5. Subcontracting Costs'!B:B,$C$25,'5. Subcontracting Costs'!O:O,"&lt;&gt;Error")</f>
        <v>0</v>
      </c>
      <c r="D29" s="63">
        <f>SUMIFS('1. Staff costs'!N:N,'1. Staff costs'!C:C,B29,'1. Staff costs'!B:B,$D$25,'1. Staff costs'!O:O,"&lt;&gt;Error")+SUMIFS('2-3. Travel Costs&amp;Costs of Stay'!Q:Q,'2-3. Travel Costs&amp;Costs of Stay'!C:C,B29,'2-3. Travel Costs&amp;Costs of Stay'!B:B,$D$25,'2-3. Travel Costs&amp;Costs of Stay'!R:R,"&lt;&gt;Error")+SUMIFS('4. Equipment Costs'!N:N,'4. Equipment Costs'!C:C,B29,'4. Equipment Costs'!B:B,$D$25,'4. Equipment Costs'!O:O,"&lt;&gt;Error")+SUMIFS('5. Subcontracting Costs'!N:N,'5. Subcontracting Costs'!C:C,B29,'5. Subcontracting Costs'!B:B,$D$25,'5. Subcontracting Costs'!O:O,"&lt;&gt;Error")</f>
        <v>0</v>
      </c>
      <c r="E29" s="63">
        <f>SUMIFS('1. Staff costs'!N:N,'1. Staff costs'!C:C,B29,'1. Staff costs'!B:B,$E$25,'1. Staff costs'!O:O,"&lt;&gt;Error")+SUMIFS('2-3. Travel Costs&amp;Costs of Stay'!Q:Q,'2-3. Travel Costs&amp;Costs of Stay'!C:C,B29,'2-3. Travel Costs&amp;Costs of Stay'!B:B,$E$25,'2-3. Travel Costs&amp;Costs of Stay'!R:R,"&lt;&gt;Error")+SUMIFS('4. Equipment Costs'!N:N,'4. Equipment Costs'!C:C,B29,'4. Equipment Costs'!B:B,$E$25,'4. Equipment Costs'!O:O,"&lt;&gt;Error")+SUMIFS('5. Subcontracting Costs'!N:N,'5. Subcontracting Costs'!C:C,B29,'5. Subcontracting Costs'!B:B,$E$25,'5. Subcontracting Costs'!O:O,"&lt;&gt;Error")</f>
        <v>0</v>
      </c>
      <c r="F29" s="63">
        <f>SUMIFS('1. Staff costs'!N:N,'1. Staff costs'!C:C,B29,'1. Staff costs'!B:B,$F$25,'1. Staff costs'!O:O,"&lt;&gt;Error")+SUMIFS('2-3. Travel Costs&amp;Costs of Stay'!Q:Q,'2-3. Travel Costs&amp;Costs of Stay'!C:C,B29,'2-3. Travel Costs&amp;Costs of Stay'!B:B,$F$25,'2-3. Travel Costs&amp;Costs of Stay'!R:R,"&lt;&gt;Error")+SUMIFS('4. Equipment Costs'!N:N,'4. Equipment Costs'!C:C,B29,'4. Equipment Costs'!B:B,$F$25,'4. Equipment Costs'!O:O,"&lt;&gt;Error")+SUMIFS('5. Subcontracting Costs'!N:N,'5. Subcontracting Costs'!C:C,B29,'5. Subcontracting Costs'!B:B,$F$25,'5. Subcontracting Costs'!O:O,"&lt;&gt;Error")</f>
        <v>0</v>
      </c>
      <c r="G29" s="63">
        <f>SUMIFS('1. Staff costs'!N:N,'1. Staff costs'!C:C,B29,'1. Staff costs'!B:B,$G$25,'1. Staff costs'!O:O,"&lt;&gt;Error")+SUMIFS('2-3. Travel Costs&amp;Costs of Stay'!Q:Q,'2-3. Travel Costs&amp;Costs of Stay'!C:C,B29,'2-3. Travel Costs&amp;Costs of Stay'!B:B,$G$25,'2-3. Travel Costs&amp;Costs of Stay'!R:R,"&lt;&gt;Error")+SUMIFS('4. Equipment Costs'!N:N,'4. Equipment Costs'!C:C,B29,'4. Equipment Costs'!B:B,$G$25,'4. Equipment Costs'!O:O,"&lt;&gt;Error")+SUMIFS('5. Subcontracting Costs'!N:N,'5. Subcontracting Costs'!C:C,B29,'5. Subcontracting Costs'!B:B,$G$25,'5. Subcontracting Costs'!O:O,"&lt;&gt;Error")</f>
        <v>0</v>
      </c>
      <c r="H29" s="260"/>
      <c r="I29" s="64">
        <f t="shared" si="4"/>
        <v>0</v>
      </c>
    </row>
    <row r="30" spans="2:9" x14ac:dyDescent="0.35">
      <c r="B30" s="171" t="s">
        <v>11</v>
      </c>
      <c r="C30" s="63">
        <f>SUMIFS('1. Staff costs'!N:N,'1. Staff costs'!C:C,B30,'1. Staff costs'!B:B,$C$25,'1. Staff costs'!O:O,"&lt;&gt;Error")+SUMIFS('2-3. Travel Costs&amp;Costs of Stay'!Q:Q,'2-3. Travel Costs&amp;Costs of Stay'!C:C,B30,'2-3. Travel Costs&amp;Costs of Stay'!B:B,$C$25,'2-3. Travel Costs&amp;Costs of Stay'!R:R,"&lt;&gt;Error")+SUMIFS('4. Equipment Costs'!N:N,'4. Equipment Costs'!C:C,B30,'4. Equipment Costs'!B:B,$C$25,'4. Equipment Costs'!O:O,"&lt;&gt;Error")+SUMIFS('5. Subcontracting Costs'!N:N,'5. Subcontracting Costs'!C:C,B30,'5. Subcontracting Costs'!B:B,$C$25,'5. Subcontracting Costs'!O:O,"&lt;&gt;Error")</f>
        <v>0</v>
      </c>
      <c r="D30" s="63">
        <f>SUMIFS('1. Staff costs'!N:N,'1. Staff costs'!C:C,B30,'1. Staff costs'!B:B,$D$25,'1. Staff costs'!O:O,"&lt;&gt;Error")+SUMIFS('2-3. Travel Costs&amp;Costs of Stay'!Q:Q,'2-3. Travel Costs&amp;Costs of Stay'!C:C,B30,'2-3. Travel Costs&amp;Costs of Stay'!B:B,$D$25,'2-3. Travel Costs&amp;Costs of Stay'!R:R,"&lt;&gt;Error")+SUMIFS('4. Equipment Costs'!N:N,'4. Equipment Costs'!C:C,B30,'4. Equipment Costs'!B:B,$D$25,'4. Equipment Costs'!O:O,"&lt;&gt;Error")+SUMIFS('5. Subcontracting Costs'!N:N,'5. Subcontracting Costs'!C:C,B30,'5. Subcontracting Costs'!B:B,$D$25,'5. Subcontracting Costs'!O:O,"&lt;&gt;Error")</f>
        <v>0</v>
      </c>
      <c r="E30" s="63">
        <f>SUMIFS('1. Staff costs'!N:N,'1. Staff costs'!C:C,B30,'1. Staff costs'!B:B,$E$25,'1. Staff costs'!O:O,"&lt;&gt;Error")+SUMIFS('2-3. Travel Costs&amp;Costs of Stay'!Q:Q,'2-3. Travel Costs&amp;Costs of Stay'!C:C,B30,'2-3. Travel Costs&amp;Costs of Stay'!B:B,$E$25,'2-3. Travel Costs&amp;Costs of Stay'!R:R,"&lt;&gt;Error")+SUMIFS('4. Equipment Costs'!N:N,'4. Equipment Costs'!C:C,B30,'4. Equipment Costs'!B:B,$E$25,'4. Equipment Costs'!O:O,"&lt;&gt;Error")+SUMIFS('5. Subcontracting Costs'!N:N,'5. Subcontracting Costs'!C:C,B30,'5. Subcontracting Costs'!B:B,$E$25,'5. Subcontracting Costs'!O:O,"&lt;&gt;Error")</f>
        <v>0</v>
      </c>
      <c r="F30" s="63">
        <f>SUMIFS('1. Staff costs'!N:N,'1. Staff costs'!C:C,B30,'1. Staff costs'!B:B,$F$25,'1. Staff costs'!O:O,"&lt;&gt;Error")+SUMIFS('2-3. Travel Costs&amp;Costs of Stay'!Q:Q,'2-3. Travel Costs&amp;Costs of Stay'!C:C,B30,'2-3. Travel Costs&amp;Costs of Stay'!B:B,$F$25,'2-3. Travel Costs&amp;Costs of Stay'!R:R,"&lt;&gt;Error")+SUMIFS('4. Equipment Costs'!N:N,'4. Equipment Costs'!C:C,B30,'4. Equipment Costs'!B:B,$F$25,'4. Equipment Costs'!O:O,"&lt;&gt;Error")+SUMIFS('5. Subcontracting Costs'!N:N,'5. Subcontracting Costs'!C:C,B30,'5. Subcontracting Costs'!B:B,$F$25,'5. Subcontracting Costs'!O:O,"&lt;&gt;Error")</f>
        <v>0</v>
      </c>
      <c r="G30" s="63">
        <f>SUMIFS('1. Staff costs'!N:N,'1. Staff costs'!C:C,B30,'1. Staff costs'!B:B,$G$25,'1. Staff costs'!O:O,"&lt;&gt;Error")+SUMIFS('2-3. Travel Costs&amp;Costs of Stay'!Q:Q,'2-3. Travel Costs&amp;Costs of Stay'!C:C,B30,'2-3. Travel Costs&amp;Costs of Stay'!B:B,$G$25,'2-3. Travel Costs&amp;Costs of Stay'!R:R,"&lt;&gt;Error")+SUMIFS('4. Equipment Costs'!N:N,'4. Equipment Costs'!C:C,B30,'4. Equipment Costs'!B:B,$G$25,'4. Equipment Costs'!O:O,"&lt;&gt;Error")+SUMIFS('5. Subcontracting Costs'!N:N,'5. Subcontracting Costs'!C:C,B30,'5. Subcontracting Costs'!B:B,$G$25,'5. Subcontracting Costs'!O:O,"&lt;&gt;Error")</f>
        <v>0</v>
      </c>
      <c r="H30" s="260"/>
      <c r="I30" s="64">
        <f t="shared" si="4"/>
        <v>0</v>
      </c>
    </row>
    <row r="31" spans="2:9" x14ac:dyDescent="0.35">
      <c r="B31" s="171" t="s">
        <v>12</v>
      </c>
      <c r="C31" s="63">
        <f>SUMIFS('1. Staff costs'!N:N,'1. Staff costs'!C:C,B31,'1. Staff costs'!B:B,$C$25,'1. Staff costs'!O:O,"&lt;&gt;Error")+SUMIFS('2-3. Travel Costs&amp;Costs of Stay'!Q:Q,'2-3. Travel Costs&amp;Costs of Stay'!C:C,B31,'2-3. Travel Costs&amp;Costs of Stay'!B:B,$C$25,'2-3. Travel Costs&amp;Costs of Stay'!R:R,"&lt;&gt;Error")+SUMIFS('4. Equipment Costs'!N:N,'4. Equipment Costs'!C:C,B31,'4. Equipment Costs'!B:B,$C$25,'4. Equipment Costs'!O:O,"&lt;&gt;Error")+SUMIFS('5. Subcontracting Costs'!N:N,'5. Subcontracting Costs'!C:C,B31,'5. Subcontracting Costs'!B:B,$C$25,'5. Subcontracting Costs'!O:O,"&lt;&gt;Error")</f>
        <v>0</v>
      </c>
      <c r="D31" s="63">
        <f>SUMIFS('1. Staff costs'!N:N,'1. Staff costs'!C:C,B31,'1. Staff costs'!B:B,$D$25,'1. Staff costs'!O:O,"&lt;&gt;Error")+SUMIFS('2-3. Travel Costs&amp;Costs of Stay'!Q:Q,'2-3. Travel Costs&amp;Costs of Stay'!C:C,B31,'2-3. Travel Costs&amp;Costs of Stay'!B:B,$D$25,'2-3. Travel Costs&amp;Costs of Stay'!R:R,"&lt;&gt;Error")+SUMIFS('4. Equipment Costs'!N:N,'4. Equipment Costs'!C:C,B31,'4. Equipment Costs'!B:B,$D$25,'4. Equipment Costs'!O:O,"&lt;&gt;Error")+SUMIFS('5. Subcontracting Costs'!N:N,'5. Subcontracting Costs'!C:C,B31,'5. Subcontracting Costs'!B:B,$D$25,'5. Subcontracting Costs'!O:O,"&lt;&gt;Error")</f>
        <v>0</v>
      </c>
      <c r="E31" s="63">
        <f>SUMIFS('1. Staff costs'!N:N,'1. Staff costs'!C:C,B31,'1. Staff costs'!B:B,$E$25,'1. Staff costs'!O:O,"&lt;&gt;Error")+SUMIFS('2-3. Travel Costs&amp;Costs of Stay'!Q:Q,'2-3. Travel Costs&amp;Costs of Stay'!C:C,B31,'2-3. Travel Costs&amp;Costs of Stay'!B:B,$E$25,'2-3. Travel Costs&amp;Costs of Stay'!R:R,"&lt;&gt;Error")+SUMIFS('4. Equipment Costs'!N:N,'4. Equipment Costs'!C:C,B31,'4. Equipment Costs'!B:B,$E$25,'4. Equipment Costs'!O:O,"&lt;&gt;Error")+SUMIFS('5. Subcontracting Costs'!N:N,'5. Subcontracting Costs'!C:C,B31,'5. Subcontracting Costs'!B:B,$E$25,'5. Subcontracting Costs'!O:O,"&lt;&gt;Error")</f>
        <v>0</v>
      </c>
      <c r="F31" s="63">
        <f>SUMIFS('1. Staff costs'!N:N,'1. Staff costs'!C:C,B31,'1. Staff costs'!B:B,$F$25,'1. Staff costs'!O:O,"&lt;&gt;Error")+SUMIFS('2-3. Travel Costs&amp;Costs of Stay'!Q:Q,'2-3. Travel Costs&amp;Costs of Stay'!C:C,B31,'2-3. Travel Costs&amp;Costs of Stay'!B:B,$F$25,'2-3. Travel Costs&amp;Costs of Stay'!R:R,"&lt;&gt;Error")+SUMIFS('4. Equipment Costs'!N:N,'4. Equipment Costs'!C:C,B31,'4. Equipment Costs'!B:B,$F$25,'4. Equipment Costs'!O:O,"&lt;&gt;Error")+SUMIFS('5. Subcontracting Costs'!N:N,'5. Subcontracting Costs'!C:C,B31,'5. Subcontracting Costs'!B:B,$F$25,'5. Subcontracting Costs'!O:O,"&lt;&gt;Error")</f>
        <v>0</v>
      </c>
      <c r="G31" s="63">
        <f>SUMIFS('1. Staff costs'!N:N,'1. Staff costs'!C:C,B31,'1. Staff costs'!B:B,$G$25,'1. Staff costs'!O:O,"&lt;&gt;Error")+SUMIFS('2-3. Travel Costs&amp;Costs of Stay'!Q:Q,'2-3. Travel Costs&amp;Costs of Stay'!C:C,B31,'2-3. Travel Costs&amp;Costs of Stay'!B:B,$G$25,'2-3. Travel Costs&amp;Costs of Stay'!R:R,"&lt;&gt;Error")+SUMIFS('4. Equipment Costs'!N:N,'4. Equipment Costs'!C:C,B31,'4. Equipment Costs'!B:B,$G$25,'4. Equipment Costs'!O:O,"&lt;&gt;Error")+SUMIFS('5. Subcontracting Costs'!N:N,'5. Subcontracting Costs'!C:C,B31,'5. Subcontracting Costs'!B:B,$G$25,'5. Subcontracting Costs'!O:O,"&lt;&gt;Error")</f>
        <v>0</v>
      </c>
      <c r="H31" s="260"/>
      <c r="I31" s="64">
        <f t="shared" si="4"/>
        <v>0</v>
      </c>
    </row>
    <row r="32" spans="2:9" x14ac:dyDescent="0.35">
      <c r="B32" s="171" t="s">
        <v>13</v>
      </c>
      <c r="C32" s="63">
        <f>SUMIFS('1. Staff costs'!N:N,'1. Staff costs'!C:C,B32,'1. Staff costs'!B:B,$C$25,'1. Staff costs'!O:O,"&lt;&gt;Error")+SUMIFS('2-3. Travel Costs&amp;Costs of Stay'!Q:Q,'2-3. Travel Costs&amp;Costs of Stay'!C:C,B32,'2-3. Travel Costs&amp;Costs of Stay'!B:B,$C$25,'2-3. Travel Costs&amp;Costs of Stay'!R:R,"&lt;&gt;Error")+SUMIFS('4. Equipment Costs'!N:N,'4. Equipment Costs'!C:C,B32,'4. Equipment Costs'!B:B,$C$25,'4. Equipment Costs'!O:O,"&lt;&gt;Error")+SUMIFS('5. Subcontracting Costs'!N:N,'5. Subcontracting Costs'!C:C,B32,'5. Subcontracting Costs'!B:B,$C$25,'5. Subcontracting Costs'!O:O,"&lt;&gt;Error")</f>
        <v>0</v>
      </c>
      <c r="D32" s="63">
        <f>SUMIFS('1. Staff costs'!N:N,'1. Staff costs'!C:C,B32,'1. Staff costs'!B:B,$D$25,'1. Staff costs'!O:O,"&lt;&gt;Error")+SUMIFS('2-3. Travel Costs&amp;Costs of Stay'!Q:Q,'2-3. Travel Costs&amp;Costs of Stay'!C:C,B32,'2-3. Travel Costs&amp;Costs of Stay'!B:B,$D$25,'2-3. Travel Costs&amp;Costs of Stay'!R:R,"&lt;&gt;Error")+SUMIFS('4. Equipment Costs'!N:N,'4. Equipment Costs'!C:C,B32,'4. Equipment Costs'!B:B,$D$25,'4. Equipment Costs'!O:O,"&lt;&gt;Error")+SUMIFS('5. Subcontracting Costs'!N:N,'5. Subcontracting Costs'!C:C,B32,'5. Subcontracting Costs'!B:B,$D$25,'5. Subcontracting Costs'!O:O,"&lt;&gt;Error")</f>
        <v>0</v>
      </c>
      <c r="E32" s="63">
        <f>SUMIFS('1. Staff costs'!N:N,'1. Staff costs'!C:C,B32,'1. Staff costs'!B:B,$E$25,'1. Staff costs'!O:O,"&lt;&gt;Error")+SUMIFS('2-3. Travel Costs&amp;Costs of Stay'!Q:Q,'2-3. Travel Costs&amp;Costs of Stay'!C:C,B32,'2-3. Travel Costs&amp;Costs of Stay'!B:B,$E$25,'2-3. Travel Costs&amp;Costs of Stay'!R:R,"&lt;&gt;Error")+SUMIFS('4. Equipment Costs'!N:N,'4. Equipment Costs'!C:C,B32,'4. Equipment Costs'!B:B,$E$25,'4. Equipment Costs'!O:O,"&lt;&gt;Error")+SUMIFS('5. Subcontracting Costs'!N:N,'5. Subcontracting Costs'!C:C,B32,'5. Subcontracting Costs'!B:B,$E$25,'5. Subcontracting Costs'!O:O,"&lt;&gt;Error")</f>
        <v>0</v>
      </c>
      <c r="F32" s="63">
        <f>SUMIFS('1. Staff costs'!N:N,'1. Staff costs'!C:C,B32,'1. Staff costs'!B:B,$F$25,'1. Staff costs'!O:O,"&lt;&gt;Error")+SUMIFS('2-3. Travel Costs&amp;Costs of Stay'!Q:Q,'2-3. Travel Costs&amp;Costs of Stay'!C:C,B32,'2-3. Travel Costs&amp;Costs of Stay'!B:B,$F$25,'2-3. Travel Costs&amp;Costs of Stay'!R:R,"&lt;&gt;Error")+SUMIFS('4. Equipment Costs'!N:N,'4. Equipment Costs'!C:C,B32,'4. Equipment Costs'!B:B,$F$25,'4. Equipment Costs'!O:O,"&lt;&gt;Error")+SUMIFS('5. Subcontracting Costs'!N:N,'5. Subcontracting Costs'!C:C,B32,'5. Subcontracting Costs'!B:B,$F$25,'5. Subcontracting Costs'!O:O,"&lt;&gt;Error")</f>
        <v>0</v>
      </c>
      <c r="G32" s="63">
        <f>SUMIFS('1. Staff costs'!N:N,'1. Staff costs'!C:C,B32,'1. Staff costs'!B:B,$G$25,'1. Staff costs'!O:O,"&lt;&gt;Error")+SUMIFS('2-3. Travel Costs&amp;Costs of Stay'!Q:Q,'2-3. Travel Costs&amp;Costs of Stay'!C:C,B32,'2-3. Travel Costs&amp;Costs of Stay'!B:B,$G$25,'2-3. Travel Costs&amp;Costs of Stay'!R:R,"&lt;&gt;Error")+SUMIFS('4. Equipment Costs'!N:N,'4. Equipment Costs'!C:C,B32,'4. Equipment Costs'!B:B,$G$25,'4. Equipment Costs'!O:O,"&lt;&gt;Error")+SUMIFS('5. Subcontracting Costs'!N:N,'5. Subcontracting Costs'!C:C,B32,'5. Subcontracting Costs'!B:B,$G$25,'5. Subcontracting Costs'!O:O,"&lt;&gt;Error")</f>
        <v>0</v>
      </c>
      <c r="H32" s="260"/>
      <c r="I32" s="64">
        <f t="shared" si="4"/>
        <v>0</v>
      </c>
    </row>
    <row r="33" spans="2:9" x14ac:dyDescent="0.35">
      <c r="B33" s="171" t="s">
        <v>14</v>
      </c>
      <c r="C33" s="63">
        <f>SUMIFS('1. Staff costs'!N:N,'1. Staff costs'!C:C,B33,'1. Staff costs'!B:B,$C$25,'1. Staff costs'!O:O,"&lt;&gt;Error")+SUMIFS('2-3. Travel Costs&amp;Costs of Stay'!Q:Q,'2-3. Travel Costs&amp;Costs of Stay'!C:C,B33,'2-3. Travel Costs&amp;Costs of Stay'!B:B,$C$25,'2-3. Travel Costs&amp;Costs of Stay'!R:R,"&lt;&gt;Error")+SUMIFS('4. Equipment Costs'!N:N,'4. Equipment Costs'!C:C,B33,'4. Equipment Costs'!B:B,$C$25,'4. Equipment Costs'!O:O,"&lt;&gt;Error")+SUMIFS('5. Subcontracting Costs'!N:N,'5. Subcontracting Costs'!C:C,B33,'5. Subcontracting Costs'!B:B,$C$25,'5. Subcontracting Costs'!O:O,"&lt;&gt;Error")</f>
        <v>0</v>
      </c>
      <c r="D33" s="63">
        <f>SUMIFS('1. Staff costs'!N:N,'1. Staff costs'!C:C,B33,'1. Staff costs'!B:B,$D$25,'1. Staff costs'!O:O,"&lt;&gt;Error")+SUMIFS('2-3. Travel Costs&amp;Costs of Stay'!Q:Q,'2-3. Travel Costs&amp;Costs of Stay'!C:C,B33,'2-3. Travel Costs&amp;Costs of Stay'!B:B,$D$25,'2-3. Travel Costs&amp;Costs of Stay'!R:R,"&lt;&gt;Error")+SUMIFS('4. Equipment Costs'!N:N,'4. Equipment Costs'!C:C,B33,'4. Equipment Costs'!B:B,$D$25,'4. Equipment Costs'!O:O,"&lt;&gt;Error")+SUMIFS('5. Subcontracting Costs'!N:N,'5. Subcontracting Costs'!C:C,B33,'5. Subcontracting Costs'!B:B,$D$25,'5. Subcontracting Costs'!O:O,"&lt;&gt;Error")</f>
        <v>0</v>
      </c>
      <c r="E33" s="63">
        <f>SUMIFS('1. Staff costs'!N:N,'1. Staff costs'!C:C,B33,'1. Staff costs'!B:B,$E$25,'1. Staff costs'!O:O,"&lt;&gt;Error")+SUMIFS('2-3. Travel Costs&amp;Costs of Stay'!Q:Q,'2-3. Travel Costs&amp;Costs of Stay'!C:C,B33,'2-3. Travel Costs&amp;Costs of Stay'!B:B,$E$25,'2-3. Travel Costs&amp;Costs of Stay'!R:R,"&lt;&gt;Error")+SUMIFS('4. Equipment Costs'!N:N,'4. Equipment Costs'!C:C,B33,'4. Equipment Costs'!B:B,$E$25,'4. Equipment Costs'!O:O,"&lt;&gt;Error")+SUMIFS('5. Subcontracting Costs'!N:N,'5. Subcontracting Costs'!C:C,B33,'5. Subcontracting Costs'!B:B,$E$25,'5. Subcontracting Costs'!O:O,"&lt;&gt;Error")</f>
        <v>0</v>
      </c>
      <c r="F33" s="63">
        <f>SUMIFS('1. Staff costs'!N:N,'1. Staff costs'!C:C,B33,'1. Staff costs'!B:B,$F$25,'1. Staff costs'!O:O,"&lt;&gt;Error")+SUMIFS('2-3. Travel Costs&amp;Costs of Stay'!Q:Q,'2-3. Travel Costs&amp;Costs of Stay'!C:C,B33,'2-3. Travel Costs&amp;Costs of Stay'!B:B,$F$25,'2-3. Travel Costs&amp;Costs of Stay'!R:R,"&lt;&gt;Error")+SUMIFS('4. Equipment Costs'!N:N,'4. Equipment Costs'!C:C,B33,'4. Equipment Costs'!B:B,$F$25,'4. Equipment Costs'!O:O,"&lt;&gt;Error")+SUMIFS('5. Subcontracting Costs'!N:N,'5. Subcontracting Costs'!C:C,B33,'5. Subcontracting Costs'!B:B,$F$25,'5. Subcontracting Costs'!O:O,"&lt;&gt;Error")</f>
        <v>0</v>
      </c>
      <c r="G33" s="63">
        <f>SUMIFS('1. Staff costs'!N:N,'1. Staff costs'!C:C,B33,'1. Staff costs'!B:B,$G$25,'1. Staff costs'!O:O,"&lt;&gt;Error")+SUMIFS('2-3. Travel Costs&amp;Costs of Stay'!Q:Q,'2-3. Travel Costs&amp;Costs of Stay'!C:C,B33,'2-3. Travel Costs&amp;Costs of Stay'!B:B,$G$25,'2-3. Travel Costs&amp;Costs of Stay'!R:R,"&lt;&gt;Error")+SUMIFS('4. Equipment Costs'!N:N,'4. Equipment Costs'!C:C,B33,'4. Equipment Costs'!B:B,$G$25,'4. Equipment Costs'!O:O,"&lt;&gt;Error")+SUMIFS('5. Subcontracting Costs'!N:N,'5. Subcontracting Costs'!C:C,B33,'5. Subcontracting Costs'!B:B,$G$25,'5. Subcontracting Costs'!O:O,"&lt;&gt;Error")</f>
        <v>0</v>
      </c>
      <c r="H33" s="260"/>
      <c r="I33" s="64">
        <f t="shared" si="4"/>
        <v>0</v>
      </c>
    </row>
    <row r="34" spans="2:9" x14ac:dyDescent="0.35">
      <c r="B34" s="171" t="s">
        <v>15</v>
      </c>
      <c r="C34" s="63">
        <f>SUMIFS('1. Staff costs'!N:N,'1. Staff costs'!C:C,B34,'1. Staff costs'!B:B,$C$25,'1. Staff costs'!O:O,"&lt;&gt;Error")+SUMIFS('2-3. Travel Costs&amp;Costs of Stay'!Q:Q,'2-3. Travel Costs&amp;Costs of Stay'!C:C,B34,'2-3. Travel Costs&amp;Costs of Stay'!B:B,$C$25,'2-3. Travel Costs&amp;Costs of Stay'!R:R,"&lt;&gt;Error")+SUMIFS('4. Equipment Costs'!N:N,'4. Equipment Costs'!C:C,B34,'4. Equipment Costs'!B:B,$C$25,'4. Equipment Costs'!O:O,"&lt;&gt;Error")+SUMIFS('5. Subcontracting Costs'!N:N,'5. Subcontracting Costs'!C:C,B34,'5. Subcontracting Costs'!B:B,$C$25,'5. Subcontracting Costs'!O:O,"&lt;&gt;Error")</f>
        <v>0</v>
      </c>
      <c r="D34" s="63">
        <f>SUMIFS('1. Staff costs'!N:N,'1. Staff costs'!C:C,B34,'1. Staff costs'!B:B,$D$25,'1. Staff costs'!O:O,"&lt;&gt;Error")+SUMIFS('2-3. Travel Costs&amp;Costs of Stay'!Q:Q,'2-3. Travel Costs&amp;Costs of Stay'!C:C,B34,'2-3. Travel Costs&amp;Costs of Stay'!B:B,$D$25,'2-3. Travel Costs&amp;Costs of Stay'!R:R,"&lt;&gt;Error")+SUMIFS('4. Equipment Costs'!N:N,'4. Equipment Costs'!C:C,B34,'4. Equipment Costs'!B:B,$D$25,'4. Equipment Costs'!O:O,"&lt;&gt;Error")+SUMIFS('5. Subcontracting Costs'!N:N,'5. Subcontracting Costs'!C:C,B34,'5. Subcontracting Costs'!B:B,$D$25,'5. Subcontracting Costs'!O:O,"&lt;&gt;Error")</f>
        <v>0</v>
      </c>
      <c r="E34" s="63">
        <f>SUMIFS('1. Staff costs'!N:N,'1. Staff costs'!C:C,B34,'1. Staff costs'!B:B,$E$25,'1. Staff costs'!O:O,"&lt;&gt;Error")+SUMIFS('2-3. Travel Costs&amp;Costs of Stay'!Q:Q,'2-3. Travel Costs&amp;Costs of Stay'!C:C,B34,'2-3. Travel Costs&amp;Costs of Stay'!B:B,$E$25,'2-3. Travel Costs&amp;Costs of Stay'!R:R,"&lt;&gt;Error")+SUMIFS('4. Equipment Costs'!N:N,'4. Equipment Costs'!C:C,B34,'4. Equipment Costs'!B:B,$E$25,'4. Equipment Costs'!O:O,"&lt;&gt;Error")+SUMIFS('5. Subcontracting Costs'!N:N,'5. Subcontracting Costs'!C:C,B34,'5. Subcontracting Costs'!B:B,$E$25,'5. Subcontracting Costs'!O:O,"&lt;&gt;Error")</f>
        <v>0</v>
      </c>
      <c r="F34" s="63">
        <f>SUMIFS('1. Staff costs'!N:N,'1. Staff costs'!C:C,B34,'1. Staff costs'!B:B,$F$25,'1. Staff costs'!O:O,"&lt;&gt;Error")+SUMIFS('2-3. Travel Costs&amp;Costs of Stay'!Q:Q,'2-3. Travel Costs&amp;Costs of Stay'!C:C,B34,'2-3. Travel Costs&amp;Costs of Stay'!B:B,$F$25,'2-3. Travel Costs&amp;Costs of Stay'!R:R,"&lt;&gt;Error")+SUMIFS('4. Equipment Costs'!N:N,'4. Equipment Costs'!C:C,B34,'4. Equipment Costs'!B:B,$F$25,'4. Equipment Costs'!O:O,"&lt;&gt;Error")+SUMIFS('5. Subcontracting Costs'!N:N,'5. Subcontracting Costs'!C:C,B34,'5. Subcontracting Costs'!B:B,$F$25,'5. Subcontracting Costs'!O:O,"&lt;&gt;Error")</f>
        <v>0</v>
      </c>
      <c r="G34" s="63">
        <f>SUMIFS('1. Staff costs'!N:N,'1. Staff costs'!C:C,B34,'1. Staff costs'!B:B,$G$25,'1. Staff costs'!O:O,"&lt;&gt;Error")+SUMIFS('2-3. Travel Costs&amp;Costs of Stay'!Q:Q,'2-3. Travel Costs&amp;Costs of Stay'!C:C,B34,'2-3. Travel Costs&amp;Costs of Stay'!B:B,$G$25,'2-3. Travel Costs&amp;Costs of Stay'!R:R,"&lt;&gt;Error")+SUMIFS('4. Equipment Costs'!N:N,'4. Equipment Costs'!C:C,B34,'4. Equipment Costs'!B:B,$G$25,'4. Equipment Costs'!O:O,"&lt;&gt;Error")+SUMIFS('5. Subcontracting Costs'!N:N,'5. Subcontracting Costs'!C:C,B34,'5. Subcontracting Costs'!B:B,$G$25,'5. Subcontracting Costs'!O:O,"&lt;&gt;Error")</f>
        <v>0</v>
      </c>
      <c r="H34" s="260"/>
      <c r="I34" s="64">
        <f t="shared" si="4"/>
        <v>0</v>
      </c>
    </row>
    <row r="35" spans="2:9" x14ac:dyDescent="0.35">
      <c r="B35" s="171" t="s">
        <v>16</v>
      </c>
      <c r="C35" s="63">
        <f>SUMIFS('1. Staff costs'!N:N,'1. Staff costs'!C:C,B35,'1. Staff costs'!B:B,$C$25,'1. Staff costs'!O:O,"&lt;&gt;Error")+SUMIFS('2-3. Travel Costs&amp;Costs of Stay'!Q:Q,'2-3. Travel Costs&amp;Costs of Stay'!C:C,B35,'2-3. Travel Costs&amp;Costs of Stay'!B:B,$C$25,'2-3. Travel Costs&amp;Costs of Stay'!R:R,"&lt;&gt;Error")+SUMIFS('4. Equipment Costs'!N:N,'4. Equipment Costs'!C:C,B35,'4. Equipment Costs'!B:B,$C$25,'4. Equipment Costs'!O:O,"&lt;&gt;Error")+SUMIFS('5. Subcontracting Costs'!N:N,'5. Subcontracting Costs'!C:C,B35,'5. Subcontracting Costs'!B:B,$C$25,'5. Subcontracting Costs'!O:O,"&lt;&gt;Error")</f>
        <v>0</v>
      </c>
      <c r="D35" s="63">
        <f>SUMIFS('1. Staff costs'!N:N,'1. Staff costs'!C:C,B35,'1. Staff costs'!B:B,$D$25,'1. Staff costs'!O:O,"&lt;&gt;Error")+SUMIFS('2-3. Travel Costs&amp;Costs of Stay'!Q:Q,'2-3. Travel Costs&amp;Costs of Stay'!C:C,B35,'2-3. Travel Costs&amp;Costs of Stay'!B:B,$D$25,'2-3. Travel Costs&amp;Costs of Stay'!R:R,"&lt;&gt;Error")+SUMIFS('4. Equipment Costs'!N:N,'4. Equipment Costs'!C:C,B35,'4. Equipment Costs'!B:B,$D$25,'4. Equipment Costs'!O:O,"&lt;&gt;Error")+SUMIFS('5. Subcontracting Costs'!N:N,'5. Subcontracting Costs'!C:C,B35,'5. Subcontracting Costs'!B:B,$D$25,'5. Subcontracting Costs'!O:O,"&lt;&gt;Error")</f>
        <v>0</v>
      </c>
      <c r="E35" s="63">
        <f>SUMIFS('1. Staff costs'!N:N,'1. Staff costs'!C:C,B35,'1. Staff costs'!B:B,$E$25,'1. Staff costs'!O:O,"&lt;&gt;Error")+SUMIFS('2-3. Travel Costs&amp;Costs of Stay'!Q:Q,'2-3. Travel Costs&amp;Costs of Stay'!C:C,B35,'2-3. Travel Costs&amp;Costs of Stay'!B:B,$E$25,'2-3. Travel Costs&amp;Costs of Stay'!R:R,"&lt;&gt;Error")+SUMIFS('4. Equipment Costs'!N:N,'4. Equipment Costs'!C:C,B35,'4. Equipment Costs'!B:B,$E$25,'4. Equipment Costs'!O:O,"&lt;&gt;Error")+SUMIFS('5. Subcontracting Costs'!N:N,'5. Subcontracting Costs'!C:C,B35,'5. Subcontracting Costs'!B:B,$E$25,'5. Subcontracting Costs'!O:O,"&lt;&gt;Error")</f>
        <v>0</v>
      </c>
      <c r="F35" s="63">
        <f>SUMIFS('1. Staff costs'!N:N,'1. Staff costs'!C:C,B35,'1. Staff costs'!B:B,$F$25,'1. Staff costs'!O:O,"&lt;&gt;Error")+SUMIFS('2-3. Travel Costs&amp;Costs of Stay'!Q:Q,'2-3. Travel Costs&amp;Costs of Stay'!C:C,B35,'2-3. Travel Costs&amp;Costs of Stay'!B:B,$F$25,'2-3. Travel Costs&amp;Costs of Stay'!R:R,"&lt;&gt;Error")+SUMIFS('4. Equipment Costs'!N:N,'4. Equipment Costs'!C:C,B35,'4. Equipment Costs'!B:B,$F$25,'4. Equipment Costs'!O:O,"&lt;&gt;Error")+SUMIFS('5. Subcontracting Costs'!N:N,'5. Subcontracting Costs'!C:C,B35,'5. Subcontracting Costs'!B:B,$F$25,'5. Subcontracting Costs'!O:O,"&lt;&gt;Error")</f>
        <v>0</v>
      </c>
      <c r="G35" s="63">
        <f>SUMIFS('1. Staff costs'!N:N,'1. Staff costs'!C:C,B35,'1. Staff costs'!B:B,$G$25,'1. Staff costs'!O:O,"&lt;&gt;Error")+SUMIFS('2-3. Travel Costs&amp;Costs of Stay'!Q:Q,'2-3. Travel Costs&amp;Costs of Stay'!C:C,B35,'2-3. Travel Costs&amp;Costs of Stay'!B:B,$G$25,'2-3. Travel Costs&amp;Costs of Stay'!R:R,"&lt;&gt;Error")+SUMIFS('4. Equipment Costs'!N:N,'4. Equipment Costs'!C:C,B35,'4. Equipment Costs'!B:B,$G$25,'4. Equipment Costs'!O:O,"&lt;&gt;Error")+SUMIFS('5. Subcontracting Costs'!N:N,'5. Subcontracting Costs'!C:C,B35,'5. Subcontracting Costs'!B:B,$G$25,'5. Subcontracting Costs'!O:O,"&lt;&gt;Error")</f>
        <v>0</v>
      </c>
      <c r="H35" s="260"/>
      <c r="I35" s="64">
        <f t="shared" si="4"/>
        <v>0</v>
      </c>
    </row>
    <row r="36" spans="2:9" x14ac:dyDescent="0.35">
      <c r="B36" s="171" t="s">
        <v>17</v>
      </c>
      <c r="C36" s="63">
        <f>SUMIFS('1. Staff costs'!N:N,'1. Staff costs'!C:C,B36,'1. Staff costs'!B:B,$C$25,'1. Staff costs'!O:O,"&lt;&gt;Error")+SUMIFS('2-3. Travel Costs&amp;Costs of Stay'!Q:Q,'2-3. Travel Costs&amp;Costs of Stay'!C:C,B36,'2-3. Travel Costs&amp;Costs of Stay'!B:B,$C$25,'2-3. Travel Costs&amp;Costs of Stay'!R:R,"&lt;&gt;Error")+SUMIFS('4. Equipment Costs'!N:N,'4. Equipment Costs'!C:C,B36,'4. Equipment Costs'!B:B,$C$25,'4. Equipment Costs'!O:O,"&lt;&gt;Error")+SUMIFS('5. Subcontracting Costs'!N:N,'5. Subcontracting Costs'!C:C,B36,'5. Subcontracting Costs'!B:B,$C$25,'5. Subcontracting Costs'!O:O,"&lt;&gt;Error")</f>
        <v>0</v>
      </c>
      <c r="D36" s="63">
        <f>SUMIFS('1. Staff costs'!N:N,'1. Staff costs'!C:C,B36,'1. Staff costs'!B:B,$D$25,'1. Staff costs'!O:O,"&lt;&gt;Error")+SUMIFS('2-3. Travel Costs&amp;Costs of Stay'!Q:Q,'2-3. Travel Costs&amp;Costs of Stay'!C:C,B36,'2-3. Travel Costs&amp;Costs of Stay'!B:B,$D$25,'2-3. Travel Costs&amp;Costs of Stay'!R:R,"&lt;&gt;Error")+SUMIFS('4. Equipment Costs'!N:N,'4. Equipment Costs'!C:C,B36,'4. Equipment Costs'!B:B,$D$25,'4. Equipment Costs'!O:O,"&lt;&gt;Error")+SUMIFS('5. Subcontracting Costs'!N:N,'5. Subcontracting Costs'!C:C,B36,'5. Subcontracting Costs'!B:B,$D$25,'5. Subcontracting Costs'!O:O,"&lt;&gt;Error")</f>
        <v>0</v>
      </c>
      <c r="E36" s="63">
        <f>SUMIFS('1. Staff costs'!N:N,'1. Staff costs'!C:C,B36,'1. Staff costs'!B:B,$E$25,'1. Staff costs'!O:O,"&lt;&gt;Error")+SUMIFS('2-3. Travel Costs&amp;Costs of Stay'!Q:Q,'2-3. Travel Costs&amp;Costs of Stay'!C:C,B36,'2-3. Travel Costs&amp;Costs of Stay'!B:B,$E$25,'2-3. Travel Costs&amp;Costs of Stay'!R:R,"&lt;&gt;Error")+SUMIFS('4. Equipment Costs'!N:N,'4. Equipment Costs'!C:C,B36,'4. Equipment Costs'!B:B,$E$25,'4. Equipment Costs'!O:O,"&lt;&gt;Error")+SUMIFS('5. Subcontracting Costs'!N:N,'5. Subcontracting Costs'!C:C,B36,'5. Subcontracting Costs'!B:B,$E$25,'5. Subcontracting Costs'!O:O,"&lt;&gt;Error")</f>
        <v>0</v>
      </c>
      <c r="F36" s="63">
        <f>SUMIFS('1. Staff costs'!N:N,'1. Staff costs'!C:C,B36,'1. Staff costs'!B:B,$F$25,'1. Staff costs'!O:O,"&lt;&gt;Error")+SUMIFS('2-3. Travel Costs&amp;Costs of Stay'!Q:Q,'2-3. Travel Costs&amp;Costs of Stay'!C:C,B36,'2-3. Travel Costs&amp;Costs of Stay'!B:B,$F$25,'2-3. Travel Costs&amp;Costs of Stay'!R:R,"&lt;&gt;Error")+SUMIFS('4. Equipment Costs'!N:N,'4. Equipment Costs'!C:C,B36,'4. Equipment Costs'!B:B,$F$25,'4. Equipment Costs'!O:O,"&lt;&gt;Error")+SUMIFS('5. Subcontracting Costs'!N:N,'5. Subcontracting Costs'!C:C,B36,'5. Subcontracting Costs'!B:B,$F$25,'5. Subcontracting Costs'!O:O,"&lt;&gt;Error")</f>
        <v>0</v>
      </c>
      <c r="G36" s="63">
        <f>SUMIFS('1. Staff costs'!N:N,'1. Staff costs'!C:C,B36,'1. Staff costs'!B:B,$G$25,'1. Staff costs'!O:O,"&lt;&gt;Error")+SUMIFS('2-3. Travel Costs&amp;Costs of Stay'!Q:Q,'2-3. Travel Costs&amp;Costs of Stay'!C:C,B36,'2-3. Travel Costs&amp;Costs of Stay'!B:B,$G$25,'2-3. Travel Costs&amp;Costs of Stay'!R:R,"&lt;&gt;Error")+SUMIFS('4. Equipment Costs'!N:N,'4. Equipment Costs'!C:C,B36,'4. Equipment Costs'!B:B,$G$25,'4. Equipment Costs'!O:O,"&lt;&gt;Error")+SUMIFS('5. Subcontracting Costs'!N:N,'5. Subcontracting Costs'!C:C,B36,'5. Subcontracting Costs'!B:B,$G$25,'5. Subcontracting Costs'!O:O,"&lt;&gt;Error")</f>
        <v>0</v>
      </c>
      <c r="H36" s="260"/>
      <c r="I36" s="64">
        <f t="shared" si="4"/>
        <v>0</v>
      </c>
    </row>
    <row r="37" spans="2:9" x14ac:dyDescent="0.35">
      <c r="B37" s="171" t="s">
        <v>18</v>
      </c>
      <c r="C37" s="63">
        <f>SUMIFS('1. Staff costs'!N:N,'1. Staff costs'!C:C,B37,'1. Staff costs'!B:B,$C$25,'1. Staff costs'!O:O,"&lt;&gt;Error")+SUMIFS('2-3. Travel Costs&amp;Costs of Stay'!Q:Q,'2-3. Travel Costs&amp;Costs of Stay'!C:C,B37,'2-3. Travel Costs&amp;Costs of Stay'!B:B,$C$25,'2-3. Travel Costs&amp;Costs of Stay'!R:R,"&lt;&gt;Error")+SUMIFS('4. Equipment Costs'!N:N,'4. Equipment Costs'!C:C,B37,'4. Equipment Costs'!B:B,$C$25,'4. Equipment Costs'!O:O,"&lt;&gt;Error")+SUMIFS('5. Subcontracting Costs'!N:N,'5. Subcontracting Costs'!C:C,B37,'5. Subcontracting Costs'!B:B,$C$25,'5. Subcontracting Costs'!O:O,"&lt;&gt;Error")</f>
        <v>0</v>
      </c>
      <c r="D37" s="63">
        <f>SUMIFS('1. Staff costs'!N:N,'1. Staff costs'!C:C,B37,'1. Staff costs'!B:B,$D$25,'1. Staff costs'!O:O,"&lt;&gt;Error")+SUMIFS('2-3. Travel Costs&amp;Costs of Stay'!Q:Q,'2-3. Travel Costs&amp;Costs of Stay'!C:C,B37,'2-3. Travel Costs&amp;Costs of Stay'!B:B,$D$25,'2-3. Travel Costs&amp;Costs of Stay'!R:R,"&lt;&gt;Error")+SUMIFS('4. Equipment Costs'!N:N,'4. Equipment Costs'!C:C,B37,'4. Equipment Costs'!B:B,$D$25,'4. Equipment Costs'!O:O,"&lt;&gt;Error")+SUMIFS('5. Subcontracting Costs'!N:N,'5. Subcontracting Costs'!C:C,B37,'5. Subcontracting Costs'!B:B,$D$25,'5. Subcontracting Costs'!O:O,"&lt;&gt;Error")</f>
        <v>0</v>
      </c>
      <c r="E37" s="63">
        <f>SUMIFS('1. Staff costs'!N:N,'1. Staff costs'!C:C,B37,'1. Staff costs'!B:B,$E$25,'1. Staff costs'!O:O,"&lt;&gt;Error")+SUMIFS('2-3. Travel Costs&amp;Costs of Stay'!Q:Q,'2-3. Travel Costs&amp;Costs of Stay'!C:C,B37,'2-3. Travel Costs&amp;Costs of Stay'!B:B,$E$25,'2-3. Travel Costs&amp;Costs of Stay'!R:R,"&lt;&gt;Error")+SUMIFS('4. Equipment Costs'!N:N,'4. Equipment Costs'!C:C,B37,'4. Equipment Costs'!B:B,$E$25,'4. Equipment Costs'!O:O,"&lt;&gt;Error")+SUMIFS('5. Subcontracting Costs'!N:N,'5. Subcontracting Costs'!C:C,B37,'5. Subcontracting Costs'!B:B,$E$25,'5. Subcontracting Costs'!O:O,"&lt;&gt;Error")</f>
        <v>0</v>
      </c>
      <c r="F37" s="63">
        <f>SUMIFS('1. Staff costs'!N:N,'1. Staff costs'!C:C,B37,'1. Staff costs'!B:B,$F$25,'1. Staff costs'!O:O,"&lt;&gt;Error")+SUMIFS('2-3. Travel Costs&amp;Costs of Stay'!Q:Q,'2-3. Travel Costs&amp;Costs of Stay'!C:C,B37,'2-3. Travel Costs&amp;Costs of Stay'!B:B,$F$25,'2-3. Travel Costs&amp;Costs of Stay'!R:R,"&lt;&gt;Error")+SUMIFS('4. Equipment Costs'!N:N,'4. Equipment Costs'!C:C,B37,'4. Equipment Costs'!B:B,$F$25,'4. Equipment Costs'!O:O,"&lt;&gt;Error")+SUMIFS('5. Subcontracting Costs'!N:N,'5. Subcontracting Costs'!C:C,B37,'5. Subcontracting Costs'!B:B,$F$25,'5. Subcontracting Costs'!O:O,"&lt;&gt;Error")</f>
        <v>0</v>
      </c>
      <c r="G37" s="63">
        <f>SUMIFS('1. Staff costs'!N:N,'1. Staff costs'!C:C,B37,'1. Staff costs'!B:B,$G$25,'1. Staff costs'!O:O,"&lt;&gt;Error")+SUMIFS('2-3. Travel Costs&amp;Costs of Stay'!Q:Q,'2-3. Travel Costs&amp;Costs of Stay'!C:C,B37,'2-3. Travel Costs&amp;Costs of Stay'!B:B,$G$25,'2-3. Travel Costs&amp;Costs of Stay'!R:R,"&lt;&gt;Error")+SUMIFS('4. Equipment Costs'!N:N,'4. Equipment Costs'!C:C,B37,'4. Equipment Costs'!B:B,$G$25,'4. Equipment Costs'!O:O,"&lt;&gt;Error")+SUMIFS('5. Subcontracting Costs'!N:N,'5. Subcontracting Costs'!C:C,B37,'5. Subcontracting Costs'!B:B,$G$25,'5. Subcontracting Costs'!O:O,"&lt;&gt;Error")</f>
        <v>0</v>
      </c>
      <c r="H37" s="260"/>
      <c r="I37" s="64">
        <f t="shared" si="4"/>
        <v>0</v>
      </c>
    </row>
    <row r="38" spans="2:9" x14ac:dyDescent="0.35">
      <c r="B38" s="171" t="s">
        <v>149</v>
      </c>
      <c r="C38" s="63">
        <f>SUMIFS('1. Staff costs'!N:N,'1. Staff costs'!C:C,B38,'1. Staff costs'!B:B,$C$25,'1. Staff costs'!O:O,"&lt;&gt;Error")+SUMIFS('2-3. Travel Costs&amp;Costs of Stay'!Q:Q,'2-3. Travel Costs&amp;Costs of Stay'!C:C,B38,'2-3. Travel Costs&amp;Costs of Stay'!B:B,$C$25,'2-3. Travel Costs&amp;Costs of Stay'!R:R,"&lt;&gt;Error")+SUMIFS('4. Equipment Costs'!N:N,'4. Equipment Costs'!C:C,B38,'4. Equipment Costs'!B:B,$C$25,'4. Equipment Costs'!O:O,"&lt;&gt;Error")+SUMIFS('5. Subcontracting Costs'!N:N,'5. Subcontracting Costs'!C:C,B38,'5. Subcontracting Costs'!B:B,$C$25,'5. Subcontracting Costs'!O:O,"&lt;&gt;Error")</f>
        <v>0</v>
      </c>
      <c r="D38" s="63">
        <f>SUMIFS('1. Staff costs'!N:N,'1. Staff costs'!C:C,B38,'1. Staff costs'!B:B,$D$25,'1. Staff costs'!O:O,"&lt;&gt;Error")+SUMIFS('2-3. Travel Costs&amp;Costs of Stay'!Q:Q,'2-3. Travel Costs&amp;Costs of Stay'!C:C,B38,'2-3. Travel Costs&amp;Costs of Stay'!B:B,$D$25,'2-3. Travel Costs&amp;Costs of Stay'!R:R,"&lt;&gt;Error")+SUMIFS('4. Equipment Costs'!N:N,'4. Equipment Costs'!C:C,B38,'4. Equipment Costs'!B:B,$D$25,'4. Equipment Costs'!O:O,"&lt;&gt;Error")+SUMIFS('5. Subcontracting Costs'!N:N,'5. Subcontracting Costs'!C:C,B38,'5. Subcontracting Costs'!B:B,$D$25,'5. Subcontracting Costs'!O:O,"&lt;&gt;Error")</f>
        <v>0</v>
      </c>
      <c r="E38" s="63">
        <f>SUMIFS('1. Staff costs'!N:N,'1. Staff costs'!C:C,B38,'1. Staff costs'!B:B,$E$25,'1. Staff costs'!O:O,"&lt;&gt;Error")+SUMIFS('2-3. Travel Costs&amp;Costs of Stay'!Q:Q,'2-3. Travel Costs&amp;Costs of Stay'!C:C,B38,'2-3. Travel Costs&amp;Costs of Stay'!B:B,$E$25,'2-3. Travel Costs&amp;Costs of Stay'!R:R,"&lt;&gt;Error")+SUMIFS('4. Equipment Costs'!N:N,'4. Equipment Costs'!C:C,B38,'4. Equipment Costs'!B:B,$E$25,'4. Equipment Costs'!O:O,"&lt;&gt;Error")+SUMIFS('5. Subcontracting Costs'!N:N,'5. Subcontracting Costs'!C:C,B38,'5. Subcontracting Costs'!B:B,$E$25,'5. Subcontracting Costs'!O:O,"&lt;&gt;Error")</f>
        <v>0</v>
      </c>
      <c r="F38" s="63">
        <f>SUMIFS('1. Staff costs'!N:N,'1. Staff costs'!C:C,B38,'1. Staff costs'!B:B,$F$25,'1. Staff costs'!O:O,"&lt;&gt;Error")+SUMIFS('2-3. Travel Costs&amp;Costs of Stay'!Q:Q,'2-3. Travel Costs&amp;Costs of Stay'!C:C,B38,'2-3. Travel Costs&amp;Costs of Stay'!B:B,$F$25,'2-3. Travel Costs&amp;Costs of Stay'!R:R,"&lt;&gt;Error")+SUMIFS('4. Equipment Costs'!N:N,'4. Equipment Costs'!C:C,B38,'4. Equipment Costs'!B:B,$F$25,'4. Equipment Costs'!O:O,"&lt;&gt;Error")+SUMIFS('5. Subcontracting Costs'!N:N,'5. Subcontracting Costs'!C:C,B38,'5. Subcontracting Costs'!B:B,$F$25,'5. Subcontracting Costs'!O:O,"&lt;&gt;Error")</f>
        <v>0</v>
      </c>
      <c r="G38" s="63">
        <f>SUMIFS('1. Staff costs'!N:N,'1. Staff costs'!C:C,B38,'1. Staff costs'!B:B,$G$25,'1. Staff costs'!O:O,"&lt;&gt;Error")+SUMIFS('2-3. Travel Costs&amp;Costs of Stay'!Q:Q,'2-3. Travel Costs&amp;Costs of Stay'!C:C,B38,'2-3. Travel Costs&amp;Costs of Stay'!B:B,$G$25,'2-3. Travel Costs&amp;Costs of Stay'!R:R,"&lt;&gt;Error")+SUMIFS('4. Equipment Costs'!N:N,'4. Equipment Costs'!C:C,B38,'4. Equipment Costs'!B:B,$G$25,'4. Equipment Costs'!O:O,"&lt;&gt;Error")+SUMIFS('5. Subcontracting Costs'!N:N,'5. Subcontracting Costs'!C:C,B38,'5. Subcontracting Costs'!B:B,$G$25,'5. Subcontracting Costs'!O:O,"&lt;&gt;Error")</f>
        <v>0</v>
      </c>
      <c r="H38" s="260"/>
      <c r="I38" s="64">
        <f t="shared" si="4"/>
        <v>0</v>
      </c>
    </row>
    <row r="39" spans="2:9" x14ac:dyDescent="0.35">
      <c r="B39" s="171" t="s">
        <v>19</v>
      </c>
      <c r="C39" s="63">
        <f>SUMIFS('1. Staff costs'!N:N,'1. Staff costs'!C:C,B39,'1. Staff costs'!B:B,$C$25,'1. Staff costs'!O:O,"&lt;&gt;Error")+SUMIFS('2-3. Travel Costs&amp;Costs of Stay'!Q:Q,'2-3. Travel Costs&amp;Costs of Stay'!C:C,B39,'2-3. Travel Costs&amp;Costs of Stay'!B:B,$C$25,'2-3. Travel Costs&amp;Costs of Stay'!R:R,"&lt;&gt;Error")+SUMIFS('4. Equipment Costs'!N:N,'4. Equipment Costs'!C:C,B39,'4. Equipment Costs'!B:B,$C$25,'4. Equipment Costs'!O:O,"&lt;&gt;Error")+SUMIFS('5. Subcontracting Costs'!N:N,'5. Subcontracting Costs'!C:C,B39,'5. Subcontracting Costs'!B:B,$C$25,'5. Subcontracting Costs'!O:O,"&lt;&gt;Error")</f>
        <v>0</v>
      </c>
      <c r="D39" s="63">
        <f>SUMIFS('1. Staff costs'!N:N,'1. Staff costs'!C:C,B39,'1. Staff costs'!B:B,$D$25,'1. Staff costs'!O:O,"&lt;&gt;Error")+SUMIFS('2-3. Travel Costs&amp;Costs of Stay'!Q:Q,'2-3. Travel Costs&amp;Costs of Stay'!C:C,B39,'2-3. Travel Costs&amp;Costs of Stay'!B:B,$D$25,'2-3. Travel Costs&amp;Costs of Stay'!R:R,"&lt;&gt;Error")+SUMIFS('4. Equipment Costs'!N:N,'4. Equipment Costs'!C:C,B39,'4. Equipment Costs'!B:B,$D$25,'4. Equipment Costs'!O:O,"&lt;&gt;Error")+SUMIFS('5. Subcontracting Costs'!N:N,'5. Subcontracting Costs'!C:C,B39,'5. Subcontracting Costs'!B:B,$D$25,'5. Subcontracting Costs'!O:O,"&lt;&gt;Error")</f>
        <v>0</v>
      </c>
      <c r="E39" s="63">
        <f>SUMIFS('1. Staff costs'!N:N,'1. Staff costs'!C:C,B39,'1. Staff costs'!B:B,$E$25,'1. Staff costs'!O:O,"&lt;&gt;Error")+SUMIFS('2-3. Travel Costs&amp;Costs of Stay'!Q:Q,'2-3. Travel Costs&amp;Costs of Stay'!C:C,B39,'2-3. Travel Costs&amp;Costs of Stay'!B:B,$E$25,'2-3. Travel Costs&amp;Costs of Stay'!R:R,"&lt;&gt;Error")+SUMIFS('4. Equipment Costs'!N:N,'4. Equipment Costs'!C:C,B39,'4. Equipment Costs'!B:B,$E$25,'4. Equipment Costs'!O:O,"&lt;&gt;Error")+SUMIFS('5. Subcontracting Costs'!N:N,'5. Subcontracting Costs'!C:C,B39,'5. Subcontracting Costs'!B:B,$E$25,'5. Subcontracting Costs'!O:O,"&lt;&gt;Error")</f>
        <v>0</v>
      </c>
      <c r="F39" s="63">
        <f>SUMIFS('1. Staff costs'!N:N,'1. Staff costs'!C:C,B39,'1. Staff costs'!B:B,$F$25,'1. Staff costs'!O:O,"&lt;&gt;Error")+SUMIFS('2-3. Travel Costs&amp;Costs of Stay'!Q:Q,'2-3. Travel Costs&amp;Costs of Stay'!C:C,B39,'2-3. Travel Costs&amp;Costs of Stay'!B:B,$F$25,'2-3. Travel Costs&amp;Costs of Stay'!R:R,"&lt;&gt;Error")+SUMIFS('4. Equipment Costs'!N:N,'4. Equipment Costs'!C:C,B39,'4. Equipment Costs'!B:B,$F$25,'4. Equipment Costs'!O:O,"&lt;&gt;Error")+SUMIFS('5. Subcontracting Costs'!N:N,'5. Subcontracting Costs'!C:C,B39,'5. Subcontracting Costs'!B:B,$F$25,'5. Subcontracting Costs'!O:O,"&lt;&gt;Error")</f>
        <v>0</v>
      </c>
      <c r="G39" s="63">
        <f>SUMIFS('1. Staff costs'!N:N,'1. Staff costs'!C:C,B39,'1. Staff costs'!B:B,$G$25,'1. Staff costs'!O:O,"&lt;&gt;Error")+SUMIFS('2-3. Travel Costs&amp;Costs of Stay'!Q:Q,'2-3. Travel Costs&amp;Costs of Stay'!C:C,B39,'2-3. Travel Costs&amp;Costs of Stay'!B:B,$G$25,'2-3. Travel Costs&amp;Costs of Stay'!R:R,"&lt;&gt;Error")+SUMIFS('4. Equipment Costs'!N:N,'4. Equipment Costs'!C:C,B39,'4. Equipment Costs'!B:B,$G$25,'4. Equipment Costs'!O:O,"&lt;&gt;Error")+SUMIFS('5. Subcontracting Costs'!N:N,'5. Subcontracting Costs'!C:C,B39,'5. Subcontracting Costs'!B:B,$G$25,'5. Subcontracting Costs'!O:O,"&lt;&gt;Error")</f>
        <v>0</v>
      </c>
      <c r="H39" s="260"/>
      <c r="I39" s="64">
        <f t="shared" si="4"/>
        <v>0</v>
      </c>
    </row>
    <row r="40" spans="2:9" x14ac:dyDescent="0.35">
      <c r="B40" s="171" t="s">
        <v>20</v>
      </c>
      <c r="C40" s="63">
        <f>SUMIFS('1. Staff costs'!N:N,'1. Staff costs'!C:C,B40,'1. Staff costs'!B:B,$C$25,'1. Staff costs'!O:O,"&lt;&gt;Error")+SUMIFS('2-3. Travel Costs&amp;Costs of Stay'!Q:Q,'2-3. Travel Costs&amp;Costs of Stay'!C:C,B40,'2-3. Travel Costs&amp;Costs of Stay'!B:B,$C$25,'2-3. Travel Costs&amp;Costs of Stay'!R:R,"&lt;&gt;Error")+SUMIFS('4. Equipment Costs'!N:N,'4. Equipment Costs'!C:C,B40,'4. Equipment Costs'!B:B,$C$25,'4. Equipment Costs'!O:O,"&lt;&gt;Error")+SUMIFS('5. Subcontracting Costs'!N:N,'5. Subcontracting Costs'!C:C,B40,'5. Subcontracting Costs'!B:B,$C$25,'5. Subcontracting Costs'!O:O,"&lt;&gt;Error")</f>
        <v>0</v>
      </c>
      <c r="D40" s="63">
        <f>SUMIFS('1. Staff costs'!N:N,'1. Staff costs'!C:C,B40,'1. Staff costs'!B:B,$D$25,'1. Staff costs'!O:O,"&lt;&gt;Error")+SUMIFS('2-3. Travel Costs&amp;Costs of Stay'!Q:Q,'2-3. Travel Costs&amp;Costs of Stay'!C:C,B40,'2-3. Travel Costs&amp;Costs of Stay'!B:B,$D$25,'2-3. Travel Costs&amp;Costs of Stay'!R:R,"&lt;&gt;Error")+SUMIFS('4. Equipment Costs'!N:N,'4. Equipment Costs'!C:C,B40,'4. Equipment Costs'!B:B,$D$25,'4. Equipment Costs'!O:O,"&lt;&gt;Error")+SUMIFS('5. Subcontracting Costs'!N:N,'5. Subcontracting Costs'!C:C,B40,'5. Subcontracting Costs'!B:B,$D$25,'5. Subcontracting Costs'!O:O,"&lt;&gt;Error")</f>
        <v>0</v>
      </c>
      <c r="E40" s="63">
        <f>SUMIFS('1. Staff costs'!N:N,'1. Staff costs'!C:C,B40,'1. Staff costs'!B:B,$E$25,'1. Staff costs'!O:O,"&lt;&gt;Error")+SUMIFS('2-3. Travel Costs&amp;Costs of Stay'!Q:Q,'2-3. Travel Costs&amp;Costs of Stay'!C:C,B40,'2-3. Travel Costs&amp;Costs of Stay'!B:B,$E$25,'2-3. Travel Costs&amp;Costs of Stay'!R:R,"&lt;&gt;Error")+SUMIFS('4. Equipment Costs'!N:N,'4. Equipment Costs'!C:C,B40,'4. Equipment Costs'!B:B,$E$25,'4. Equipment Costs'!O:O,"&lt;&gt;Error")+SUMIFS('5. Subcontracting Costs'!N:N,'5. Subcontracting Costs'!C:C,B40,'5. Subcontracting Costs'!B:B,$E$25,'5. Subcontracting Costs'!O:O,"&lt;&gt;Error")</f>
        <v>0</v>
      </c>
      <c r="F40" s="63">
        <f>SUMIFS('1. Staff costs'!N:N,'1. Staff costs'!C:C,B40,'1. Staff costs'!B:B,$F$25,'1. Staff costs'!O:O,"&lt;&gt;Error")+SUMIFS('2-3. Travel Costs&amp;Costs of Stay'!Q:Q,'2-3. Travel Costs&amp;Costs of Stay'!C:C,B40,'2-3. Travel Costs&amp;Costs of Stay'!B:B,$F$25,'2-3. Travel Costs&amp;Costs of Stay'!R:R,"&lt;&gt;Error")+SUMIFS('4. Equipment Costs'!N:N,'4. Equipment Costs'!C:C,B40,'4. Equipment Costs'!B:B,$F$25,'4. Equipment Costs'!O:O,"&lt;&gt;Error")+SUMIFS('5. Subcontracting Costs'!N:N,'5. Subcontracting Costs'!C:C,B40,'5. Subcontracting Costs'!B:B,$F$25,'5. Subcontracting Costs'!O:O,"&lt;&gt;Error")</f>
        <v>0</v>
      </c>
      <c r="G40" s="63">
        <f>SUMIFS('1. Staff costs'!N:N,'1. Staff costs'!C:C,B40,'1. Staff costs'!B:B,$G$25,'1. Staff costs'!O:O,"&lt;&gt;Error")+SUMIFS('2-3. Travel Costs&amp;Costs of Stay'!Q:Q,'2-3. Travel Costs&amp;Costs of Stay'!C:C,B40,'2-3. Travel Costs&amp;Costs of Stay'!B:B,$G$25,'2-3. Travel Costs&amp;Costs of Stay'!R:R,"&lt;&gt;Error")+SUMIFS('4. Equipment Costs'!N:N,'4. Equipment Costs'!C:C,B40,'4. Equipment Costs'!B:B,$G$25,'4. Equipment Costs'!O:O,"&lt;&gt;Error")+SUMIFS('5. Subcontracting Costs'!N:N,'5. Subcontracting Costs'!C:C,B40,'5. Subcontracting Costs'!B:B,$G$25,'5. Subcontracting Costs'!O:O,"&lt;&gt;Error")</f>
        <v>0</v>
      </c>
      <c r="H40" s="260"/>
      <c r="I40" s="64">
        <f t="shared" si="4"/>
        <v>0</v>
      </c>
    </row>
    <row r="41" spans="2:9" x14ac:dyDescent="0.35">
      <c r="B41" s="171" t="s">
        <v>21</v>
      </c>
      <c r="C41" s="63">
        <f>SUMIFS('1. Staff costs'!N:N,'1. Staff costs'!C:C,B41,'1. Staff costs'!B:B,$C$25,'1. Staff costs'!O:O,"&lt;&gt;Error")+SUMIFS('2-3. Travel Costs&amp;Costs of Stay'!Q:Q,'2-3. Travel Costs&amp;Costs of Stay'!C:C,B41,'2-3. Travel Costs&amp;Costs of Stay'!B:B,$C$25,'2-3. Travel Costs&amp;Costs of Stay'!R:R,"&lt;&gt;Error")+SUMIFS('4. Equipment Costs'!N:N,'4. Equipment Costs'!C:C,B41,'4. Equipment Costs'!B:B,$C$25,'4. Equipment Costs'!O:O,"&lt;&gt;Error")+SUMIFS('5. Subcontracting Costs'!N:N,'5. Subcontracting Costs'!C:C,B41,'5. Subcontracting Costs'!B:B,$C$25,'5. Subcontracting Costs'!O:O,"&lt;&gt;Error")</f>
        <v>0</v>
      </c>
      <c r="D41" s="63">
        <f>SUMIFS('1. Staff costs'!N:N,'1. Staff costs'!C:C,B41,'1. Staff costs'!B:B,$D$25,'1. Staff costs'!O:O,"&lt;&gt;Error")+SUMIFS('2-3. Travel Costs&amp;Costs of Stay'!Q:Q,'2-3. Travel Costs&amp;Costs of Stay'!C:C,B41,'2-3. Travel Costs&amp;Costs of Stay'!B:B,$D$25,'2-3. Travel Costs&amp;Costs of Stay'!R:R,"&lt;&gt;Error")+SUMIFS('4. Equipment Costs'!N:N,'4. Equipment Costs'!C:C,B41,'4. Equipment Costs'!B:B,$D$25,'4. Equipment Costs'!O:O,"&lt;&gt;Error")+SUMIFS('5. Subcontracting Costs'!N:N,'5. Subcontracting Costs'!C:C,B41,'5. Subcontracting Costs'!B:B,$D$25,'5. Subcontracting Costs'!O:O,"&lt;&gt;Error")</f>
        <v>0</v>
      </c>
      <c r="E41" s="63">
        <f>SUMIFS('1. Staff costs'!N:N,'1. Staff costs'!C:C,B41,'1. Staff costs'!B:B,$E$25,'1. Staff costs'!O:O,"&lt;&gt;Error")+SUMIFS('2-3. Travel Costs&amp;Costs of Stay'!Q:Q,'2-3. Travel Costs&amp;Costs of Stay'!C:C,B41,'2-3. Travel Costs&amp;Costs of Stay'!B:B,$E$25,'2-3. Travel Costs&amp;Costs of Stay'!R:R,"&lt;&gt;Error")+SUMIFS('4. Equipment Costs'!N:N,'4. Equipment Costs'!C:C,B41,'4. Equipment Costs'!B:B,$E$25,'4. Equipment Costs'!O:O,"&lt;&gt;Error")+SUMIFS('5. Subcontracting Costs'!N:N,'5. Subcontracting Costs'!C:C,B41,'5. Subcontracting Costs'!B:B,$E$25,'5. Subcontracting Costs'!O:O,"&lt;&gt;Error")</f>
        <v>0</v>
      </c>
      <c r="F41" s="63">
        <f>SUMIFS('1. Staff costs'!N:N,'1. Staff costs'!C:C,B41,'1. Staff costs'!B:B,$F$25,'1. Staff costs'!O:O,"&lt;&gt;Error")+SUMIFS('2-3. Travel Costs&amp;Costs of Stay'!Q:Q,'2-3. Travel Costs&amp;Costs of Stay'!C:C,B41,'2-3. Travel Costs&amp;Costs of Stay'!B:B,$F$25,'2-3. Travel Costs&amp;Costs of Stay'!R:R,"&lt;&gt;Error")+SUMIFS('4. Equipment Costs'!N:N,'4. Equipment Costs'!C:C,B41,'4. Equipment Costs'!B:B,$F$25,'4. Equipment Costs'!O:O,"&lt;&gt;Error")+SUMIFS('5. Subcontracting Costs'!N:N,'5. Subcontracting Costs'!C:C,B41,'5. Subcontracting Costs'!B:B,$F$25,'5. Subcontracting Costs'!O:O,"&lt;&gt;Error")</f>
        <v>0</v>
      </c>
      <c r="G41" s="63">
        <f>SUMIFS('1. Staff costs'!N:N,'1. Staff costs'!C:C,B41,'1. Staff costs'!B:B,$G$25,'1. Staff costs'!O:O,"&lt;&gt;Error")+SUMIFS('2-3. Travel Costs&amp;Costs of Stay'!Q:Q,'2-3. Travel Costs&amp;Costs of Stay'!C:C,B41,'2-3. Travel Costs&amp;Costs of Stay'!B:B,$G$25,'2-3. Travel Costs&amp;Costs of Stay'!R:R,"&lt;&gt;Error")+SUMIFS('4. Equipment Costs'!N:N,'4. Equipment Costs'!C:C,B41,'4. Equipment Costs'!B:B,$G$25,'4. Equipment Costs'!O:O,"&lt;&gt;Error")+SUMIFS('5. Subcontracting Costs'!N:N,'5. Subcontracting Costs'!C:C,B41,'5. Subcontracting Costs'!B:B,$G$25,'5. Subcontracting Costs'!O:O,"&lt;&gt;Error")</f>
        <v>0</v>
      </c>
      <c r="H41" s="260"/>
      <c r="I41" s="64">
        <f t="shared" si="4"/>
        <v>0</v>
      </c>
    </row>
    <row r="42" spans="2:9" x14ac:dyDescent="0.35">
      <c r="B42" s="171" t="s">
        <v>22</v>
      </c>
      <c r="C42" s="63">
        <f>SUMIFS('1. Staff costs'!N:N,'1. Staff costs'!C:C,B42,'1. Staff costs'!B:B,$C$25,'1. Staff costs'!O:O,"&lt;&gt;Error")+SUMIFS('2-3. Travel Costs&amp;Costs of Stay'!Q:Q,'2-3. Travel Costs&amp;Costs of Stay'!C:C,B42,'2-3. Travel Costs&amp;Costs of Stay'!B:B,$C$25,'2-3. Travel Costs&amp;Costs of Stay'!R:R,"&lt;&gt;Error")+SUMIFS('4. Equipment Costs'!N:N,'4. Equipment Costs'!C:C,B42,'4. Equipment Costs'!B:B,$C$25,'4. Equipment Costs'!O:O,"&lt;&gt;Error")+SUMIFS('5. Subcontracting Costs'!N:N,'5. Subcontracting Costs'!C:C,B42,'5. Subcontracting Costs'!B:B,$C$25,'5. Subcontracting Costs'!O:O,"&lt;&gt;Error")</f>
        <v>0</v>
      </c>
      <c r="D42" s="63">
        <f>SUMIFS('1. Staff costs'!N:N,'1. Staff costs'!C:C,B42,'1. Staff costs'!B:B,$D$25,'1. Staff costs'!O:O,"&lt;&gt;Error")+SUMIFS('2-3. Travel Costs&amp;Costs of Stay'!Q:Q,'2-3. Travel Costs&amp;Costs of Stay'!C:C,B42,'2-3. Travel Costs&amp;Costs of Stay'!B:B,$D$25,'2-3. Travel Costs&amp;Costs of Stay'!R:R,"&lt;&gt;Error")+SUMIFS('4. Equipment Costs'!N:N,'4. Equipment Costs'!C:C,B42,'4. Equipment Costs'!B:B,$D$25,'4. Equipment Costs'!O:O,"&lt;&gt;Error")+SUMIFS('5. Subcontracting Costs'!N:N,'5. Subcontracting Costs'!C:C,B42,'5. Subcontracting Costs'!B:B,$D$25,'5. Subcontracting Costs'!O:O,"&lt;&gt;Error")</f>
        <v>0</v>
      </c>
      <c r="E42" s="63">
        <f>SUMIFS('1. Staff costs'!N:N,'1. Staff costs'!C:C,B42,'1. Staff costs'!B:B,$E$25,'1. Staff costs'!O:O,"&lt;&gt;Error")+SUMIFS('2-3. Travel Costs&amp;Costs of Stay'!Q:Q,'2-3. Travel Costs&amp;Costs of Stay'!C:C,B42,'2-3. Travel Costs&amp;Costs of Stay'!B:B,$E$25,'2-3. Travel Costs&amp;Costs of Stay'!R:R,"&lt;&gt;Error")+SUMIFS('4. Equipment Costs'!N:N,'4. Equipment Costs'!C:C,B42,'4. Equipment Costs'!B:B,$E$25,'4. Equipment Costs'!O:O,"&lt;&gt;Error")+SUMIFS('5. Subcontracting Costs'!N:N,'5. Subcontracting Costs'!C:C,B42,'5. Subcontracting Costs'!B:B,$E$25,'5. Subcontracting Costs'!O:O,"&lt;&gt;Error")</f>
        <v>0</v>
      </c>
      <c r="F42" s="63">
        <f>SUMIFS('1. Staff costs'!N:N,'1. Staff costs'!C:C,B42,'1. Staff costs'!B:B,$F$25,'1. Staff costs'!O:O,"&lt;&gt;Error")+SUMIFS('2-3. Travel Costs&amp;Costs of Stay'!Q:Q,'2-3. Travel Costs&amp;Costs of Stay'!C:C,B42,'2-3. Travel Costs&amp;Costs of Stay'!B:B,$F$25,'2-3. Travel Costs&amp;Costs of Stay'!R:R,"&lt;&gt;Error")+SUMIFS('4. Equipment Costs'!N:N,'4. Equipment Costs'!C:C,B42,'4. Equipment Costs'!B:B,$F$25,'4. Equipment Costs'!O:O,"&lt;&gt;Error")+SUMIFS('5. Subcontracting Costs'!N:N,'5. Subcontracting Costs'!C:C,B42,'5. Subcontracting Costs'!B:B,$F$25,'5. Subcontracting Costs'!O:O,"&lt;&gt;Error")</f>
        <v>0</v>
      </c>
      <c r="G42" s="63">
        <f>SUMIFS('1. Staff costs'!N:N,'1. Staff costs'!C:C,B42,'1. Staff costs'!B:B,$G$25,'1. Staff costs'!O:O,"&lt;&gt;Error")+SUMIFS('2-3. Travel Costs&amp;Costs of Stay'!Q:Q,'2-3. Travel Costs&amp;Costs of Stay'!C:C,B42,'2-3. Travel Costs&amp;Costs of Stay'!B:B,$G$25,'2-3. Travel Costs&amp;Costs of Stay'!R:R,"&lt;&gt;Error")+SUMIFS('4. Equipment Costs'!N:N,'4. Equipment Costs'!C:C,B42,'4. Equipment Costs'!B:B,$G$25,'4. Equipment Costs'!O:O,"&lt;&gt;Error")+SUMIFS('5. Subcontracting Costs'!N:N,'5. Subcontracting Costs'!C:C,B42,'5. Subcontracting Costs'!B:B,$G$25,'5. Subcontracting Costs'!O:O,"&lt;&gt;Error")</f>
        <v>0</v>
      </c>
      <c r="H42" s="260"/>
      <c r="I42" s="64">
        <f t="shared" si="4"/>
        <v>0</v>
      </c>
    </row>
    <row r="43" spans="2:9" x14ac:dyDescent="0.35">
      <c r="B43" s="171" t="s">
        <v>23</v>
      </c>
      <c r="C43" s="63">
        <f>SUMIFS('1. Staff costs'!N:N,'1. Staff costs'!C:C,B43,'1. Staff costs'!B:B,$C$25,'1. Staff costs'!O:O,"&lt;&gt;Error")+SUMIFS('2-3. Travel Costs&amp;Costs of Stay'!Q:Q,'2-3. Travel Costs&amp;Costs of Stay'!C:C,B43,'2-3. Travel Costs&amp;Costs of Stay'!B:B,$C$25,'2-3. Travel Costs&amp;Costs of Stay'!R:R,"&lt;&gt;Error")+SUMIFS('4. Equipment Costs'!N:N,'4. Equipment Costs'!C:C,B43,'4. Equipment Costs'!B:B,$C$25,'4. Equipment Costs'!O:O,"&lt;&gt;Error")+SUMIFS('5. Subcontracting Costs'!N:N,'5. Subcontracting Costs'!C:C,B43,'5. Subcontracting Costs'!B:B,$C$25,'5. Subcontracting Costs'!O:O,"&lt;&gt;Error")</f>
        <v>0</v>
      </c>
      <c r="D43" s="63">
        <f>SUMIFS('1. Staff costs'!N:N,'1. Staff costs'!C:C,B43,'1. Staff costs'!B:B,$D$25,'1. Staff costs'!O:O,"&lt;&gt;Error")+SUMIFS('2-3. Travel Costs&amp;Costs of Stay'!Q:Q,'2-3. Travel Costs&amp;Costs of Stay'!C:C,B43,'2-3. Travel Costs&amp;Costs of Stay'!B:B,$D$25,'2-3. Travel Costs&amp;Costs of Stay'!R:R,"&lt;&gt;Error")+SUMIFS('4. Equipment Costs'!N:N,'4. Equipment Costs'!C:C,B43,'4. Equipment Costs'!B:B,$D$25,'4. Equipment Costs'!O:O,"&lt;&gt;Error")+SUMIFS('5. Subcontracting Costs'!N:N,'5. Subcontracting Costs'!C:C,B43,'5. Subcontracting Costs'!B:B,$D$25,'5. Subcontracting Costs'!O:O,"&lt;&gt;Error")</f>
        <v>0</v>
      </c>
      <c r="E43" s="63">
        <f>SUMIFS('1. Staff costs'!N:N,'1. Staff costs'!C:C,B43,'1. Staff costs'!B:B,$E$25,'1. Staff costs'!O:O,"&lt;&gt;Error")+SUMIFS('2-3. Travel Costs&amp;Costs of Stay'!Q:Q,'2-3. Travel Costs&amp;Costs of Stay'!C:C,B43,'2-3. Travel Costs&amp;Costs of Stay'!B:B,$E$25,'2-3. Travel Costs&amp;Costs of Stay'!R:R,"&lt;&gt;Error")+SUMIFS('4. Equipment Costs'!N:N,'4. Equipment Costs'!C:C,B43,'4. Equipment Costs'!B:B,$E$25,'4. Equipment Costs'!O:O,"&lt;&gt;Error")+SUMIFS('5. Subcontracting Costs'!N:N,'5. Subcontracting Costs'!C:C,B43,'5. Subcontracting Costs'!B:B,$E$25,'5. Subcontracting Costs'!O:O,"&lt;&gt;Error")</f>
        <v>0</v>
      </c>
      <c r="F43" s="63">
        <f>SUMIFS('1. Staff costs'!N:N,'1. Staff costs'!C:C,B43,'1. Staff costs'!B:B,$F$25,'1. Staff costs'!O:O,"&lt;&gt;Error")+SUMIFS('2-3. Travel Costs&amp;Costs of Stay'!Q:Q,'2-3. Travel Costs&amp;Costs of Stay'!C:C,B43,'2-3. Travel Costs&amp;Costs of Stay'!B:B,$F$25,'2-3. Travel Costs&amp;Costs of Stay'!R:R,"&lt;&gt;Error")+SUMIFS('4. Equipment Costs'!N:N,'4. Equipment Costs'!C:C,B43,'4. Equipment Costs'!B:B,$F$25,'4. Equipment Costs'!O:O,"&lt;&gt;Error")+SUMIFS('5. Subcontracting Costs'!N:N,'5. Subcontracting Costs'!C:C,B43,'5. Subcontracting Costs'!B:B,$F$25,'5. Subcontracting Costs'!O:O,"&lt;&gt;Error")</f>
        <v>0</v>
      </c>
      <c r="G43" s="63">
        <f>SUMIFS('1. Staff costs'!N:N,'1. Staff costs'!C:C,B43,'1. Staff costs'!B:B,$G$25,'1. Staff costs'!O:O,"&lt;&gt;Error")+SUMIFS('2-3. Travel Costs&amp;Costs of Stay'!Q:Q,'2-3. Travel Costs&amp;Costs of Stay'!C:C,B43,'2-3. Travel Costs&amp;Costs of Stay'!B:B,$G$25,'2-3. Travel Costs&amp;Costs of Stay'!R:R,"&lt;&gt;Error")+SUMIFS('4. Equipment Costs'!N:N,'4. Equipment Costs'!C:C,B43,'4. Equipment Costs'!B:B,$G$25,'4. Equipment Costs'!O:O,"&lt;&gt;Error")+SUMIFS('5. Subcontracting Costs'!N:N,'5. Subcontracting Costs'!C:C,B43,'5. Subcontracting Costs'!B:B,$G$25,'5. Subcontracting Costs'!O:O,"&lt;&gt;Error")</f>
        <v>0</v>
      </c>
      <c r="H43" s="260"/>
      <c r="I43" s="64">
        <f t="shared" si="4"/>
        <v>0</v>
      </c>
    </row>
    <row r="44" spans="2:9" x14ac:dyDescent="0.35">
      <c r="B44" s="171" t="s">
        <v>24</v>
      </c>
      <c r="C44" s="63">
        <f>SUMIFS('1. Staff costs'!N:N,'1. Staff costs'!C:C,B44,'1. Staff costs'!B:B,$C$25,'1. Staff costs'!O:O,"&lt;&gt;Error")+SUMIFS('2-3. Travel Costs&amp;Costs of Stay'!Q:Q,'2-3. Travel Costs&amp;Costs of Stay'!C:C,B44,'2-3. Travel Costs&amp;Costs of Stay'!B:B,$C$25,'2-3. Travel Costs&amp;Costs of Stay'!R:R,"&lt;&gt;Error")+SUMIFS('4. Equipment Costs'!N:N,'4. Equipment Costs'!C:C,B44,'4. Equipment Costs'!B:B,$C$25,'4. Equipment Costs'!O:O,"&lt;&gt;Error")+SUMIFS('5. Subcontracting Costs'!N:N,'5. Subcontracting Costs'!C:C,B44,'5. Subcontracting Costs'!B:B,$C$25,'5. Subcontracting Costs'!O:O,"&lt;&gt;Error")</f>
        <v>0</v>
      </c>
      <c r="D44" s="63">
        <f>SUMIFS('1. Staff costs'!N:N,'1. Staff costs'!C:C,B44,'1. Staff costs'!B:B,$D$25,'1. Staff costs'!O:O,"&lt;&gt;Error")+SUMIFS('2-3. Travel Costs&amp;Costs of Stay'!Q:Q,'2-3. Travel Costs&amp;Costs of Stay'!C:C,B44,'2-3. Travel Costs&amp;Costs of Stay'!B:B,$D$25,'2-3. Travel Costs&amp;Costs of Stay'!R:R,"&lt;&gt;Error")+SUMIFS('4. Equipment Costs'!N:N,'4. Equipment Costs'!C:C,B44,'4. Equipment Costs'!B:B,$D$25,'4. Equipment Costs'!O:O,"&lt;&gt;Error")+SUMIFS('5. Subcontracting Costs'!N:N,'5. Subcontracting Costs'!C:C,B44,'5. Subcontracting Costs'!B:B,$D$25,'5. Subcontracting Costs'!O:O,"&lt;&gt;Error")</f>
        <v>0</v>
      </c>
      <c r="E44" s="63">
        <f>SUMIFS('1. Staff costs'!N:N,'1. Staff costs'!C:C,B44,'1. Staff costs'!B:B,$E$25,'1. Staff costs'!O:O,"&lt;&gt;Error")+SUMIFS('2-3. Travel Costs&amp;Costs of Stay'!Q:Q,'2-3. Travel Costs&amp;Costs of Stay'!C:C,B44,'2-3. Travel Costs&amp;Costs of Stay'!B:B,$E$25,'2-3. Travel Costs&amp;Costs of Stay'!R:R,"&lt;&gt;Error")+SUMIFS('4. Equipment Costs'!N:N,'4. Equipment Costs'!C:C,B44,'4. Equipment Costs'!B:B,$E$25,'4. Equipment Costs'!O:O,"&lt;&gt;Error")+SUMIFS('5. Subcontracting Costs'!N:N,'5. Subcontracting Costs'!C:C,B44,'5. Subcontracting Costs'!B:B,$E$25,'5. Subcontracting Costs'!O:O,"&lt;&gt;Error")</f>
        <v>0</v>
      </c>
      <c r="F44" s="63">
        <f>SUMIFS('1. Staff costs'!N:N,'1. Staff costs'!C:C,B44,'1. Staff costs'!B:B,$F$25,'1. Staff costs'!O:O,"&lt;&gt;Error")+SUMIFS('2-3. Travel Costs&amp;Costs of Stay'!Q:Q,'2-3. Travel Costs&amp;Costs of Stay'!C:C,B44,'2-3. Travel Costs&amp;Costs of Stay'!B:B,$F$25,'2-3. Travel Costs&amp;Costs of Stay'!R:R,"&lt;&gt;Error")+SUMIFS('4. Equipment Costs'!N:N,'4. Equipment Costs'!C:C,B44,'4. Equipment Costs'!B:B,$F$25,'4. Equipment Costs'!O:O,"&lt;&gt;Error")+SUMIFS('5. Subcontracting Costs'!N:N,'5. Subcontracting Costs'!C:C,B44,'5. Subcontracting Costs'!B:B,$F$25,'5. Subcontracting Costs'!O:O,"&lt;&gt;Error")</f>
        <v>0</v>
      </c>
      <c r="G44" s="63">
        <f>SUMIFS('1. Staff costs'!N:N,'1. Staff costs'!C:C,B44,'1. Staff costs'!B:B,$G$25,'1. Staff costs'!O:O,"&lt;&gt;Error")+SUMIFS('2-3. Travel Costs&amp;Costs of Stay'!Q:Q,'2-3. Travel Costs&amp;Costs of Stay'!C:C,B44,'2-3. Travel Costs&amp;Costs of Stay'!B:B,$G$25,'2-3. Travel Costs&amp;Costs of Stay'!R:R,"&lt;&gt;Error")+SUMIFS('4. Equipment Costs'!N:N,'4. Equipment Costs'!C:C,B44,'4. Equipment Costs'!B:B,$G$25,'4. Equipment Costs'!O:O,"&lt;&gt;Error")+SUMIFS('5. Subcontracting Costs'!N:N,'5. Subcontracting Costs'!C:C,B44,'5. Subcontracting Costs'!B:B,$G$25,'5. Subcontracting Costs'!O:O,"&lt;&gt;Error")</f>
        <v>0</v>
      </c>
      <c r="H44" s="260"/>
      <c r="I44" s="64">
        <f t="shared" si="4"/>
        <v>0</v>
      </c>
    </row>
    <row r="45" spans="2:9" x14ac:dyDescent="0.35">
      <c r="B45" s="171" t="s">
        <v>25</v>
      </c>
      <c r="C45" s="63">
        <f>SUMIFS('1. Staff costs'!N:N,'1. Staff costs'!C:C,B45,'1. Staff costs'!B:B,$C$25,'1. Staff costs'!O:O,"&lt;&gt;Error")+SUMIFS('2-3. Travel Costs&amp;Costs of Stay'!Q:Q,'2-3. Travel Costs&amp;Costs of Stay'!C:C,B45,'2-3. Travel Costs&amp;Costs of Stay'!B:B,$C$25,'2-3. Travel Costs&amp;Costs of Stay'!R:R,"&lt;&gt;Error")+SUMIFS('4. Equipment Costs'!N:N,'4. Equipment Costs'!C:C,B45,'4. Equipment Costs'!B:B,$C$25,'4. Equipment Costs'!O:O,"&lt;&gt;Error")+SUMIFS('5. Subcontracting Costs'!N:N,'5. Subcontracting Costs'!C:C,B45,'5. Subcontracting Costs'!B:B,$C$25,'5. Subcontracting Costs'!O:O,"&lt;&gt;Error")</f>
        <v>0</v>
      </c>
      <c r="D45" s="63">
        <f>SUMIFS('1. Staff costs'!N:N,'1. Staff costs'!C:C,B45,'1. Staff costs'!B:B,$D$25,'1. Staff costs'!O:O,"&lt;&gt;Error")+SUMIFS('2-3. Travel Costs&amp;Costs of Stay'!Q:Q,'2-3. Travel Costs&amp;Costs of Stay'!C:C,B45,'2-3. Travel Costs&amp;Costs of Stay'!B:B,$D$25,'2-3. Travel Costs&amp;Costs of Stay'!R:R,"&lt;&gt;Error")+SUMIFS('4. Equipment Costs'!N:N,'4. Equipment Costs'!C:C,B45,'4. Equipment Costs'!B:B,$D$25,'4. Equipment Costs'!O:O,"&lt;&gt;Error")+SUMIFS('5. Subcontracting Costs'!N:N,'5. Subcontracting Costs'!C:C,B45,'5. Subcontracting Costs'!B:B,$D$25,'5. Subcontracting Costs'!O:O,"&lt;&gt;Error")</f>
        <v>0</v>
      </c>
      <c r="E45" s="63">
        <f>SUMIFS('1. Staff costs'!N:N,'1. Staff costs'!C:C,B45,'1. Staff costs'!B:B,$E$25,'1. Staff costs'!O:O,"&lt;&gt;Error")+SUMIFS('2-3. Travel Costs&amp;Costs of Stay'!Q:Q,'2-3. Travel Costs&amp;Costs of Stay'!C:C,B45,'2-3. Travel Costs&amp;Costs of Stay'!B:B,$E$25,'2-3. Travel Costs&amp;Costs of Stay'!R:R,"&lt;&gt;Error")+SUMIFS('4. Equipment Costs'!N:N,'4. Equipment Costs'!C:C,B45,'4. Equipment Costs'!B:B,$E$25,'4. Equipment Costs'!O:O,"&lt;&gt;Error")+SUMIFS('5. Subcontracting Costs'!N:N,'5. Subcontracting Costs'!C:C,B45,'5. Subcontracting Costs'!B:B,$E$25,'5. Subcontracting Costs'!O:O,"&lt;&gt;Error")</f>
        <v>0</v>
      </c>
      <c r="F45" s="63">
        <f>SUMIFS('1. Staff costs'!N:N,'1. Staff costs'!C:C,B45,'1. Staff costs'!B:B,$F$25,'1. Staff costs'!O:O,"&lt;&gt;Error")+SUMIFS('2-3. Travel Costs&amp;Costs of Stay'!Q:Q,'2-3. Travel Costs&amp;Costs of Stay'!C:C,B45,'2-3. Travel Costs&amp;Costs of Stay'!B:B,$F$25,'2-3. Travel Costs&amp;Costs of Stay'!R:R,"&lt;&gt;Error")+SUMIFS('4. Equipment Costs'!N:N,'4. Equipment Costs'!C:C,B45,'4. Equipment Costs'!B:B,$F$25,'4. Equipment Costs'!O:O,"&lt;&gt;Error")+SUMIFS('5. Subcontracting Costs'!N:N,'5. Subcontracting Costs'!C:C,B45,'5. Subcontracting Costs'!B:B,$F$25,'5. Subcontracting Costs'!O:O,"&lt;&gt;Error")</f>
        <v>0</v>
      </c>
      <c r="G45" s="63">
        <f>SUMIFS('1. Staff costs'!N:N,'1. Staff costs'!C:C,B45,'1. Staff costs'!B:B,$G$25,'1. Staff costs'!O:O,"&lt;&gt;Error")+SUMIFS('2-3. Travel Costs&amp;Costs of Stay'!Q:Q,'2-3. Travel Costs&amp;Costs of Stay'!C:C,B45,'2-3. Travel Costs&amp;Costs of Stay'!B:B,$G$25,'2-3. Travel Costs&amp;Costs of Stay'!R:R,"&lt;&gt;Error")+SUMIFS('4. Equipment Costs'!N:N,'4. Equipment Costs'!C:C,B45,'4. Equipment Costs'!B:B,$G$25,'4. Equipment Costs'!O:O,"&lt;&gt;Error")+SUMIFS('5. Subcontracting Costs'!N:N,'5. Subcontracting Costs'!C:C,B45,'5. Subcontracting Costs'!B:B,$G$25,'5. Subcontracting Costs'!O:O,"&lt;&gt;Error")</f>
        <v>0</v>
      </c>
      <c r="H45" s="260"/>
      <c r="I45" s="64">
        <f t="shared" si="4"/>
        <v>0</v>
      </c>
    </row>
    <row r="46" spans="2:9" x14ac:dyDescent="0.35">
      <c r="B46" s="171" t="s">
        <v>109</v>
      </c>
      <c r="C46" s="63">
        <f>SUMIFS('1. Staff costs'!N:N,'1. Staff costs'!C:C,B46,'1. Staff costs'!B:B,$C$25,'1. Staff costs'!O:O,"&lt;&gt;Error")+SUMIFS('2-3. Travel Costs&amp;Costs of Stay'!Q:Q,'2-3. Travel Costs&amp;Costs of Stay'!C:C,B46,'2-3. Travel Costs&amp;Costs of Stay'!B:B,$C$25,'2-3. Travel Costs&amp;Costs of Stay'!R:R,"&lt;&gt;Error")+SUMIFS('4. Equipment Costs'!N:N,'4. Equipment Costs'!C:C,B46,'4. Equipment Costs'!B:B,$C$25,'4. Equipment Costs'!O:O,"&lt;&gt;Error")+SUMIFS('5. Subcontracting Costs'!N:N,'5. Subcontracting Costs'!C:C,B46,'5. Subcontracting Costs'!B:B,$C$25,'5. Subcontracting Costs'!O:O,"&lt;&gt;Error")</f>
        <v>0</v>
      </c>
      <c r="D46" s="63">
        <f>SUMIFS('1. Staff costs'!N:N,'1. Staff costs'!C:C,B46,'1. Staff costs'!B:B,$D$25,'1. Staff costs'!O:O,"&lt;&gt;Error")+SUMIFS('2-3. Travel Costs&amp;Costs of Stay'!Q:Q,'2-3. Travel Costs&amp;Costs of Stay'!C:C,B46,'2-3. Travel Costs&amp;Costs of Stay'!B:B,$D$25,'2-3. Travel Costs&amp;Costs of Stay'!R:R,"&lt;&gt;Error")+SUMIFS('4. Equipment Costs'!N:N,'4. Equipment Costs'!C:C,B46,'4. Equipment Costs'!B:B,$D$25,'4. Equipment Costs'!O:O,"&lt;&gt;Error")+SUMIFS('5. Subcontracting Costs'!N:N,'5. Subcontracting Costs'!C:C,B46,'5. Subcontracting Costs'!B:B,$D$25,'5. Subcontracting Costs'!O:O,"&lt;&gt;Error")</f>
        <v>0</v>
      </c>
      <c r="E46" s="63">
        <f>SUMIFS('1. Staff costs'!N:N,'1. Staff costs'!C:C,B46,'1. Staff costs'!B:B,$E$25,'1. Staff costs'!O:O,"&lt;&gt;Error")+SUMIFS('2-3. Travel Costs&amp;Costs of Stay'!Q:Q,'2-3. Travel Costs&amp;Costs of Stay'!C:C,B46,'2-3. Travel Costs&amp;Costs of Stay'!B:B,$E$25,'2-3. Travel Costs&amp;Costs of Stay'!R:R,"&lt;&gt;Error")+SUMIFS('4. Equipment Costs'!N:N,'4. Equipment Costs'!C:C,B46,'4. Equipment Costs'!B:B,$E$25,'4. Equipment Costs'!O:O,"&lt;&gt;Error")+SUMIFS('5. Subcontracting Costs'!N:N,'5. Subcontracting Costs'!C:C,B46,'5. Subcontracting Costs'!B:B,$E$25,'5. Subcontracting Costs'!O:O,"&lt;&gt;Error")</f>
        <v>0</v>
      </c>
      <c r="F46" s="63">
        <f>SUMIFS('1. Staff costs'!N:N,'1. Staff costs'!C:C,B46,'1. Staff costs'!B:B,$F$25,'1. Staff costs'!O:O,"&lt;&gt;Error")+SUMIFS('2-3. Travel Costs&amp;Costs of Stay'!Q:Q,'2-3. Travel Costs&amp;Costs of Stay'!C:C,B46,'2-3. Travel Costs&amp;Costs of Stay'!B:B,$F$25,'2-3. Travel Costs&amp;Costs of Stay'!R:R,"&lt;&gt;Error")+SUMIFS('4. Equipment Costs'!N:N,'4. Equipment Costs'!C:C,B46,'4. Equipment Costs'!B:B,$F$25,'4. Equipment Costs'!O:O,"&lt;&gt;Error")+SUMIFS('5. Subcontracting Costs'!N:N,'5. Subcontracting Costs'!C:C,B46,'5. Subcontracting Costs'!B:B,$F$25,'5. Subcontracting Costs'!O:O,"&lt;&gt;Error")</f>
        <v>0</v>
      </c>
      <c r="G46" s="63">
        <f>SUMIFS('1. Staff costs'!N:N,'1. Staff costs'!C:C,B46,'1. Staff costs'!B:B,$G$25,'1. Staff costs'!O:O,"&lt;&gt;Error")+SUMIFS('2-3. Travel Costs&amp;Costs of Stay'!Q:Q,'2-3. Travel Costs&amp;Costs of Stay'!C:C,B46,'2-3. Travel Costs&amp;Costs of Stay'!B:B,$G$25,'2-3. Travel Costs&amp;Costs of Stay'!R:R,"&lt;&gt;Error")+SUMIFS('4. Equipment Costs'!N:N,'4. Equipment Costs'!C:C,B46,'4. Equipment Costs'!B:B,$G$25,'4. Equipment Costs'!O:O,"&lt;&gt;Error")+SUMIFS('5. Subcontracting Costs'!N:N,'5. Subcontracting Costs'!C:C,B46,'5. Subcontracting Costs'!B:B,$G$25,'5. Subcontracting Costs'!O:O,"&lt;&gt;Error")</f>
        <v>0</v>
      </c>
      <c r="H46" s="260"/>
      <c r="I46" s="64">
        <f t="shared" si="4"/>
        <v>0</v>
      </c>
    </row>
    <row r="47" spans="2:9" x14ac:dyDescent="0.35">
      <c r="B47" s="171" t="s">
        <v>110</v>
      </c>
      <c r="C47" s="63">
        <f>SUMIFS('1. Staff costs'!N:N,'1. Staff costs'!C:C,B47,'1. Staff costs'!B:B,$C$25,'1. Staff costs'!O:O,"&lt;&gt;Error")+SUMIFS('2-3. Travel Costs&amp;Costs of Stay'!Q:Q,'2-3. Travel Costs&amp;Costs of Stay'!C:C,B47,'2-3. Travel Costs&amp;Costs of Stay'!B:B,$C$25,'2-3. Travel Costs&amp;Costs of Stay'!R:R,"&lt;&gt;Error")+SUMIFS('4. Equipment Costs'!N:N,'4. Equipment Costs'!C:C,B47,'4. Equipment Costs'!B:B,$C$25,'4. Equipment Costs'!O:O,"&lt;&gt;Error")+SUMIFS('5. Subcontracting Costs'!N:N,'5. Subcontracting Costs'!C:C,B47,'5. Subcontracting Costs'!B:B,$C$25,'5. Subcontracting Costs'!O:O,"&lt;&gt;Error")</f>
        <v>0</v>
      </c>
      <c r="D47" s="63">
        <f>SUMIFS('1. Staff costs'!N:N,'1. Staff costs'!C:C,B47,'1. Staff costs'!B:B,$D$25,'1. Staff costs'!O:O,"&lt;&gt;Error")+SUMIFS('2-3. Travel Costs&amp;Costs of Stay'!Q:Q,'2-3. Travel Costs&amp;Costs of Stay'!C:C,B47,'2-3. Travel Costs&amp;Costs of Stay'!B:B,$D$25,'2-3. Travel Costs&amp;Costs of Stay'!R:R,"&lt;&gt;Error")+SUMIFS('4. Equipment Costs'!N:N,'4. Equipment Costs'!C:C,B47,'4. Equipment Costs'!B:B,$D$25,'4. Equipment Costs'!O:O,"&lt;&gt;Error")+SUMIFS('5. Subcontracting Costs'!N:N,'5. Subcontracting Costs'!C:C,B47,'5. Subcontracting Costs'!B:B,$D$25,'5. Subcontracting Costs'!O:O,"&lt;&gt;Error")</f>
        <v>0</v>
      </c>
      <c r="E47" s="63">
        <f>SUMIFS('1. Staff costs'!N:N,'1. Staff costs'!C:C,B47,'1. Staff costs'!B:B,$E$25,'1. Staff costs'!O:O,"&lt;&gt;Error")+SUMIFS('2-3. Travel Costs&amp;Costs of Stay'!Q:Q,'2-3. Travel Costs&amp;Costs of Stay'!C:C,B47,'2-3. Travel Costs&amp;Costs of Stay'!B:B,$E$25,'2-3. Travel Costs&amp;Costs of Stay'!R:R,"&lt;&gt;Error")+SUMIFS('4. Equipment Costs'!N:N,'4. Equipment Costs'!C:C,B47,'4. Equipment Costs'!B:B,$E$25,'4. Equipment Costs'!O:O,"&lt;&gt;Error")+SUMIFS('5. Subcontracting Costs'!N:N,'5. Subcontracting Costs'!C:C,B47,'5. Subcontracting Costs'!B:B,$E$25,'5. Subcontracting Costs'!O:O,"&lt;&gt;Error")</f>
        <v>0</v>
      </c>
      <c r="F47" s="63">
        <f>SUMIFS('1. Staff costs'!N:N,'1. Staff costs'!C:C,B47,'1. Staff costs'!B:B,$F$25,'1. Staff costs'!O:O,"&lt;&gt;Error")+SUMIFS('2-3. Travel Costs&amp;Costs of Stay'!Q:Q,'2-3. Travel Costs&amp;Costs of Stay'!C:C,B47,'2-3. Travel Costs&amp;Costs of Stay'!B:B,$F$25,'2-3. Travel Costs&amp;Costs of Stay'!R:R,"&lt;&gt;Error")+SUMIFS('4. Equipment Costs'!N:N,'4. Equipment Costs'!C:C,B47,'4. Equipment Costs'!B:B,$F$25,'4. Equipment Costs'!O:O,"&lt;&gt;Error")+SUMIFS('5. Subcontracting Costs'!N:N,'5. Subcontracting Costs'!C:C,B47,'5. Subcontracting Costs'!B:B,$F$25,'5. Subcontracting Costs'!O:O,"&lt;&gt;Error")</f>
        <v>0</v>
      </c>
      <c r="G47" s="63">
        <f>SUMIFS('1. Staff costs'!N:N,'1. Staff costs'!C:C,B47,'1. Staff costs'!B:B,$G$25,'1. Staff costs'!O:O,"&lt;&gt;Error")+SUMIFS('2-3. Travel Costs&amp;Costs of Stay'!Q:Q,'2-3. Travel Costs&amp;Costs of Stay'!C:C,B47,'2-3. Travel Costs&amp;Costs of Stay'!B:B,$G$25,'2-3. Travel Costs&amp;Costs of Stay'!R:R,"&lt;&gt;Error")+SUMIFS('4. Equipment Costs'!N:N,'4. Equipment Costs'!C:C,B47,'4. Equipment Costs'!B:B,$G$25,'4. Equipment Costs'!O:O,"&lt;&gt;Error")+SUMIFS('5. Subcontracting Costs'!N:N,'5. Subcontracting Costs'!C:C,B47,'5. Subcontracting Costs'!B:B,$G$25,'5. Subcontracting Costs'!O:O,"&lt;&gt;Error")</f>
        <v>0</v>
      </c>
      <c r="H47" s="260"/>
      <c r="I47" s="64">
        <f t="shared" si="4"/>
        <v>0</v>
      </c>
    </row>
    <row r="48" spans="2:9" x14ac:dyDescent="0.35">
      <c r="B48" s="171" t="s">
        <v>111</v>
      </c>
      <c r="C48" s="63">
        <f>SUMIFS('1. Staff costs'!N:N,'1. Staff costs'!C:C,B48,'1. Staff costs'!B:B,$C$25,'1. Staff costs'!O:O,"&lt;&gt;Error")+SUMIFS('2-3. Travel Costs&amp;Costs of Stay'!Q:Q,'2-3. Travel Costs&amp;Costs of Stay'!C:C,B48,'2-3. Travel Costs&amp;Costs of Stay'!B:B,$C$25,'2-3. Travel Costs&amp;Costs of Stay'!R:R,"&lt;&gt;Error")+SUMIFS('4. Equipment Costs'!N:N,'4. Equipment Costs'!C:C,B48,'4. Equipment Costs'!B:B,$C$25,'4. Equipment Costs'!O:O,"&lt;&gt;Error")+SUMIFS('5. Subcontracting Costs'!N:N,'5. Subcontracting Costs'!C:C,B48,'5. Subcontracting Costs'!B:B,$C$25,'5. Subcontracting Costs'!O:O,"&lt;&gt;Error")</f>
        <v>0</v>
      </c>
      <c r="D48" s="63">
        <f>SUMIFS('1. Staff costs'!N:N,'1. Staff costs'!C:C,B48,'1. Staff costs'!B:B,$D$25,'1. Staff costs'!O:O,"&lt;&gt;Error")+SUMIFS('2-3. Travel Costs&amp;Costs of Stay'!Q:Q,'2-3. Travel Costs&amp;Costs of Stay'!C:C,B48,'2-3. Travel Costs&amp;Costs of Stay'!B:B,$D$25,'2-3. Travel Costs&amp;Costs of Stay'!R:R,"&lt;&gt;Error")+SUMIFS('4. Equipment Costs'!N:N,'4. Equipment Costs'!C:C,B48,'4. Equipment Costs'!B:B,$D$25,'4. Equipment Costs'!O:O,"&lt;&gt;Error")+SUMIFS('5. Subcontracting Costs'!N:N,'5. Subcontracting Costs'!C:C,B48,'5. Subcontracting Costs'!B:B,$D$25,'5. Subcontracting Costs'!O:O,"&lt;&gt;Error")</f>
        <v>0</v>
      </c>
      <c r="E48" s="63">
        <f>SUMIFS('1. Staff costs'!N:N,'1. Staff costs'!C:C,B48,'1. Staff costs'!B:B,$E$25,'1. Staff costs'!O:O,"&lt;&gt;Error")+SUMIFS('2-3. Travel Costs&amp;Costs of Stay'!Q:Q,'2-3. Travel Costs&amp;Costs of Stay'!C:C,B48,'2-3. Travel Costs&amp;Costs of Stay'!B:B,$E$25,'2-3. Travel Costs&amp;Costs of Stay'!R:R,"&lt;&gt;Error")+SUMIFS('4. Equipment Costs'!N:N,'4. Equipment Costs'!C:C,B48,'4. Equipment Costs'!B:B,$E$25,'4. Equipment Costs'!O:O,"&lt;&gt;Error")+SUMIFS('5. Subcontracting Costs'!N:N,'5. Subcontracting Costs'!C:C,B48,'5. Subcontracting Costs'!B:B,$E$25,'5. Subcontracting Costs'!O:O,"&lt;&gt;Error")</f>
        <v>0</v>
      </c>
      <c r="F48" s="63">
        <f>SUMIFS('1. Staff costs'!N:N,'1. Staff costs'!C:C,B48,'1. Staff costs'!B:B,$F$25,'1. Staff costs'!O:O,"&lt;&gt;Error")+SUMIFS('2-3. Travel Costs&amp;Costs of Stay'!Q:Q,'2-3. Travel Costs&amp;Costs of Stay'!C:C,B48,'2-3. Travel Costs&amp;Costs of Stay'!B:B,$F$25,'2-3. Travel Costs&amp;Costs of Stay'!R:R,"&lt;&gt;Error")+SUMIFS('4. Equipment Costs'!N:N,'4. Equipment Costs'!C:C,B48,'4. Equipment Costs'!B:B,$F$25,'4. Equipment Costs'!O:O,"&lt;&gt;Error")+SUMIFS('5. Subcontracting Costs'!N:N,'5. Subcontracting Costs'!C:C,B48,'5. Subcontracting Costs'!B:B,$F$25,'5. Subcontracting Costs'!O:O,"&lt;&gt;Error")</f>
        <v>0</v>
      </c>
      <c r="G48" s="63">
        <f>SUMIFS('1. Staff costs'!N:N,'1. Staff costs'!C:C,B48,'1. Staff costs'!B:B,$G$25,'1. Staff costs'!O:O,"&lt;&gt;Error")+SUMIFS('2-3. Travel Costs&amp;Costs of Stay'!Q:Q,'2-3. Travel Costs&amp;Costs of Stay'!C:C,B48,'2-3. Travel Costs&amp;Costs of Stay'!B:B,$G$25,'2-3. Travel Costs&amp;Costs of Stay'!R:R,"&lt;&gt;Error")+SUMIFS('4. Equipment Costs'!N:N,'4. Equipment Costs'!C:C,B48,'4. Equipment Costs'!B:B,$G$25,'4. Equipment Costs'!O:O,"&lt;&gt;Error")+SUMIFS('5. Subcontracting Costs'!N:N,'5. Subcontracting Costs'!C:C,B48,'5. Subcontracting Costs'!B:B,$G$25,'5. Subcontracting Costs'!O:O,"&lt;&gt;Error")</f>
        <v>0</v>
      </c>
      <c r="H48" s="260"/>
      <c r="I48" s="64">
        <f t="shared" si="4"/>
        <v>0</v>
      </c>
    </row>
    <row r="49" spans="2:9" x14ac:dyDescent="0.35">
      <c r="B49" s="171" t="s">
        <v>112</v>
      </c>
      <c r="C49" s="63">
        <f>SUMIFS('1. Staff costs'!N:N,'1. Staff costs'!C:C,B49,'1. Staff costs'!B:B,$C$25,'1. Staff costs'!O:O,"&lt;&gt;Error")+SUMIFS('2-3. Travel Costs&amp;Costs of Stay'!Q:Q,'2-3. Travel Costs&amp;Costs of Stay'!C:C,B49,'2-3. Travel Costs&amp;Costs of Stay'!B:B,$C$25,'2-3. Travel Costs&amp;Costs of Stay'!R:R,"&lt;&gt;Error")+SUMIFS('4. Equipment Costs'!N:N,'4. Equipment Costs'!C:C,B49,'4. Equipment Costs'!B:B,$C$25,'4. Equipment Costs'!O:O,"&lt;&gt;Error")+SUMIFS('5. Subcontracting Costs'!N:N,'5. Subcontracting Costs'!C:C,B49,'5. Subcontracting Costs'!B:B,$C$25,'5. Subcontracting Costs'!O:O,"&lt;&gt;Error")</f>
        <v>0</v>
      </c>
      <c r="D49" s="63">
        <f>SUMIFS('1. Staff costs'!N:N,'1. Staff costs'!C:C,B49,'1. Staff costs'!B:B,$D$25,'1. Staff costs'!O:O,"&lt;&gt;Error")+SUMIFS('2-3. Travel Costs&amp;Costs of Stay'!Q:Q,'2-3. Travel Costs&amp;Costs of Stay'!C:C,B49,'2-3. Travel Costs&amp;Costs of Stay'!B:B,$D$25,'2-3. Travel Costs&amp;Costs of Stay'!R:R,"&lt;&gt;Error")+SUMIFS('4. Equipment Costs'!N:N,'4. Equipment Costs'!C:C,B49,'4. Equipment Costs'!B:B,$D$25,'4. Equipment Costs'!O:O,"&lt;&gt;Error")+SUMIFS('5. Subcontracting Costs'!N:N,'5. Subcontracting Costs'!C:C,B49,'5. Subcontracting Costs'!B:B,$D$25,'5. Subcontracting Costs'!O:O,"&lt;&gt;Error")</f>
        <v>0</v>
      </c>
      <c r="E49" s="63">
        <f>SUMIFS('1. Staff costs'!N:N,'1. Staff costs'!C:C,B49,'1. Staff costs'!B:B,$E$25,'1. Staff costs'!O:O,"&lt;&gt;Error")+SUMIFS('2-3. Travel Costs&amp;Costs of Stay'!Q:Q,'2-3. Travel Costs&amp;Costs of Stay'!C:C,B49,'2-3. Travel Costs&amp;Costs of Stay'!B:B,$E$25,'2-3. Travel Costs&amp;Costs of Stay'!R:R,"&lt;&gt;Error")+SUMIFS('4. Equipment Costs'!N:N,'4. Equipment Costs'!C:C,B49,'4. Equipment Costs'!B:B,$E$25,'4. Equipment Costs'!O:O,"&lt;&gt;Error")+SUMIFS('5. Subcontracting Costs'!N:N,'5. Subcontracting Costs'!C:C,B49,'5. Subcontracting Costs'!B:B,$E$25,'5. Subcontracting Costs'!O:O,"&lt;&gt;Error")</f>
        <v>0</v>
      </c>
      <c r="F49" s="63">
        <f>SUMIFS('1. Staff costs'!N:N,'1. Staff costs'!C:C,B49,'1. Staff costs'!B:B,$F$25,'1. Staff costs'!O:O,"&lt;&gt;Error")+SUMIFS('2-3. Travel Costs&amp;Costs of Stay'!Q:Q,'2-3. Travel Costs&amp;Costs of Stay'!C:C,B49,'2-3. Travel Costs&amp;Costs of Stay'!B:B,$F$25,'2-3. Travel Costs&amp;Costs of Stay'!R:R,"&lt;&gt;Error")+SUMIFS('4. Equipment Costs'!N:N,'4. Equipment Costs'!C:C,B49,'4. Equipment Costs'!B:B,$F$25,'4. Equipment Costs'!O:O,"&lt;&gt;Error")+SUMIFS('5. Subcontracting Costs'!N:N,'5. Subcontracting Costs'!C:C,B49,'5. Subcontracting Costs'!B:B,$F$25,'5. Subcontracting Costs'!O:O,"&lt;&gt;Error")</f>
        <v>0</v>
      </c>
      <c r="G49" s="63">
        <f>SUMIFS('1. Staff costs'!N:N,'1. Staff costs'!C:C,B49,'1. Staff costs'!B:B,$G$25,'1. Staff costs'!O:O,"&lt;&gt;Error")+SUMIFS('2-3. Travel Costs&amp;Costs of Stay'!Q:Q,'2-3. Travel Costs&amp;Costs of Stay'!C:C,B49,'2-3. Travel Costs&amp;Costs of Stay'!B:B,$G$25,'2-3. Travel Costs&amp;Costs of Stay'!R:R,"&lt;&gt;Error")+SUMIFS('4. Equipment Costs'!N:N,'4. Equipment Costs'!C:C,B49,'4. Equipment Costs'!B:B,$G$25,'4. Equipment Costs'!O:O,"&lt;&gt;Error")+SUMIFS('5. Subcontracting Costs'!N:N,'5. Subcontracting Costs'!C:C,B49,'5. Subcontracting Costs'!B:B,$G$25,'5. Subcontracting Costs'!O:O,"&lt;&gt;Error")</f>
        <v>0</v>
      </c>
      <c r="H49" s="260"/>
      <c r="I49" s="64">
        <f t="shared" si="4"/>
        <v>0</v>
      </c>
    </row>
    <row r="50" spans="2:9" x14ac:dyDescent="0.35">
      <c r="B50" s="171" t="s">
        <v>113</v>
      </c>
      <c r="C50" s="63">
        <f>SUMIFS('1. Staff costs'!N:N,'1. Staff costs'!C:C,B50,'1. Staff costs'!B:B,$C$25,'1. Staff costs'!O:O,"&lt;&gt;Error")+SUMIFS('2-3. Travel Costs&amp;Costs of Stay'!Q:Q,'2-3. Travel Costs&amp;Costs of Stay'!C:C,B50,'2-3. Travel Costs&amp;Costs of Stay'!B:B,$C$25,'2-3. Travel Costs&amp;Costs of Stay'!R:R,"&lt;&gt;Error")+SUMIFS('4. Equipment Costs'!N:N,'4. Equipment Costs'!C:C,B50,'4. Equipment Costs'!B:B,$C$25,'4. Equipment Costs'!O:O,"&lt;&gt;Error")+SUMIFS('5. Subcontracting Costs'!N:N,'5. Subcontracting Costs'!C:C,B50,'5. Subcontracting Costs'!B:B,$C$25,'5. Subcontracting Costs'!O:O,"&lt;&gt;Error")</f>
        <v>0</v>
      </c>
      <c r="D50" s="63">
        <f>SUMIFS('1. Staff costs'!N:N,'1. Staff costs'!C:C,B50,'1. Staff costs'!B:B,$D$25,'1. Staff costs'!O:O,"&lt;&gt;Error")+SUMIFS('2-3. Travel Costs&amp;Costs of Stay'!Q:Q,'2-3. Travel Costs&amp;Costs of Stay'!C:C,B50,'2-3. Travel Costs&amp;Costs of Stay'!B:B,$D$25,'2-3. Travel Costs&amp;Costs of Stay'!R:R,"&lt;&gt;Error")+SUMIFS('4. Equipment Costs'!N:N,'4. Equipment Costs'!C:C,B50,'4. Equipment Costs'!B:B,$D$25,'4. Equipment Costs'!O:O,"&lt;&gt;Error")+SUMIFS('5. Subcontracting Costs'!N:N,'5. Subcontracting Costs'!C:C,B50,'5. Subcontracting Costs'!B:B,$D$25,'5. Subcontracting Costs'!O:O,"&lt;&gt;Error")</f>
        <v>0</v>
      </c>
      <c r="E50" s="63">
        <f>SUMIFS('1. Staff costs'!N:N,'1. Staff costs'!C:C,B50,'1. Staff costs'!B:B,$E$25,'1. Staff costs'!O:O,"&lt;&gt;Error")+SUMIFS('2-3. Travel Costs&amp;Costs of Stay'!Q:Q,'2-3. Travel Costs&amp;Costs of Stay'!C:C,B50,'2-3. Travel Costs&amp;Costs of Stay'!B:B,$E$25,'2-3. Travel Costs&amp;Costs of Stay'!R:R,"&lt;&gt;Error")+SUMIFS('4. Equipment Costs'!N:N,'4. Equipment Costs'!C:C,B50,'4. Equipment Costs'!B:B,$E$25,'4. Equipment Costs'!O:O,"&lt;&gt;Error")+SUMIFS('5. Subcontracting Costs'!N:N,'5. Subcontracting Costs'!C:C,B50,'5. Subcontracting Costs'!B:B,$E$25,'5. Subcontracting Costs'!O:O,"&lt;&gt;Error")</f>
        <v>0</v>
      </c>
      <c r="F50" s="63">
        <f>SUMIFS('1. Staff costs'!N:N,'1. Staff costs'!C:C,B50,'1. Staff costs'!B:B,$F$25,'1. Staff costs'!O:O,"&lt;&gt;Error")+SUMIFS('2-3. Travel Costs&amp;Costs of Stay'!Q:Q,'2-3. Travel Costs&amp;Costs of Stay'!C:C,B50,'2-3. Travel Costs&amp;Costs of Stay'!B:B,$F$25,'2-3. Travel Costs&amp;Costs of Stay'!R:R,"&lt;&gt;Error")+SUMIFS('4. Equipment Costs'!N:N,'4. Equipment Costs'!C:C,B50,'4. Equipment Costs'!B:B,$F$25,'4. Equipment Costs'!O:O,"&lt;&gt;Error")+SUMIFS('5. Subcontracting Costs'!N:N,'5. Subcontracting Costs'!C:C,B50,'5. Subcontracting Costs'!B:B,$F$25,'5. Subcontracting Costs'!O:O,"&lt;&gt;Error")</f>
        <v>0</v>
      </c>
      <c r="G50" s="63">
        <f>SUMIFS('1. Staff costs'!N:N,'1. Staff costs'!C:C,B50,'1. Staff costs'!B:B,$G$25,'1. Staff costs'!O:O,"&lt;&gt;Error")+SUMIFS('2-3. Travel Costs&amp;Costs of Stay'!Q:Q,'2-3. Travel Costs&amp;Costs of Stay'!C:C,B50,'2-3. Travel Costs&amp;Costs of Stay'!B:B,$G$25,'2-3. Travel Costs&amp;Costs of Stay'!R:R,"&lt;&gt;Error")+SUMIFS('4. Equipment Costs'!N:N,'4. Equipment Costs'!C:C,B50,'4. Equipment Costs'!B:B,$G$25,'4. Equipment Costs'!O:O,"&lt;&gt;Error")+SUMIFS('5. Subcontracting Costs'!N:N,'5. Subcontracting Costs'!C:C,B50,'5. Subcontracting Costs'!B:B,$G$25,'5. Subcontracting Costs'!O:O,"&lt;&gt;Error")</f>
        <v>0</v>
      </c>
      <c r="H50" s="260"/>
      <c r="I50" s="64">
        <f t="shared" si="4"/>
        <v>0</v>
      </c>
    </row>
    <row r="51" spans="2:9" x14ac:dyDescent="0.35">
      <c r="B51" s="171" t="s">
        <v>114</v>
      </c>
      <c r="C51" s="63">
        <f>SUMIFS('1. Staff costs'!N:N,'1. Staff costs'!C:C,B51,'1. Staff costs'!B:B,$C$25,'1. Staff costs'!O:O,"&lt;&gt;Error")+SUMIFS('2-3. Travel Costs&amp;Costs of Stay'!Q:Q,'2-3. Travel Costs&amp;Costs of Stay'!C:C,B51,'2-3. Travel Costs&amp;Costs of Stay'!B:B,$C$25,'2-3. Travel Costs&amp;Costs of Stay'!R:R,"&lt;&gt;Error")+SUMIFS('4. Equipment Costs'!N:N,'4. Equipment Costs'!C:C,B51,'4. Equipment Costs'!B:B,$C$25,'4. Equipment Costs'!O:O,"&lt;&gt;Error")+SUMIFS('5. Subcontracting Costs'!N:N,'5. Subcontracting Costs'!C:C,B51,'5. Subcontracting Costs'!B:B,$C$25,'5. Subcontracting Costs'!O:O,"&lt;&gt;Error")</f>
        <v>0</v>
      </c>
      <c r="D51" s="63">
        <f>SUMIFS('1. Staff costs'!N:N,'1. Staff costs'!C:C,B51,'1. Staff costs'!B:B,$D$25,'1. Staff costs'!O:O,"&lt;&gt;Error")+SUMIFS('2-3. Travel Costs&amp;Costs of Stay'!Q:Q,'2-3. Travel Costs&amp;Costs of Stay'!C:C,B51,'2-3. Travel Costs&amp;Costs of Stay'!B:B,$D$25,'2-3. Travel Costs&amp;Costs of Stay'!R:R,"&lt;&gt;Error")+SUMIFS('4. Equipment Costs'!N:N,'4. Equipment Costs'!C:C,B51,'4. Equipment Costs'!B:B,$D$25,'4. Equipment Costs'!O:O,"&lt;&gt;Error")+SUMIFS('5. Subcontracting Costs'!N:N,'5. Subcontracting Costs'!C:C,B51,'5. Subcontracting Costs'!B:B,$D$25,'5. Subcontracting Costs'!O:O,"&lt;&gt;Error")</f>
        <v>0</v>
      </c>
      <c r="E51" s="63">
        <f>SUMIFS('1. Staff costs'!N:N,'1. Staff costs'!C:C,B51,'1. Staff costs'!B:B,$E$25,'1. Staff costs'!O:O,"&lt;&gt;Error")+SUMIFS('2-3. Travel Costs&amp;Costs of Stay'!Q:Q,'2-3. Travel Costs&amp;Costs of Stay'!C:C,B51,'2-3. Travel Costs&amp;Costs of Stay'!B:B,$E$25,'2-3. Travel Costs&amp;Costs of Stay'!R:R,"&lt;&gt;Error")+SUMIFS('4. Equipment Costs'!N:N,'4. Equipment Costs'!C:C,B51,'4. Equipment Costs'!B:B,$E$25,'4. Equipment Costs'!O:O,"&lt;&gt;Error")+SUMIFS('5. Subcontracting Costs'!N:N,'5. Subcontracting Costs'!C:C,B51,'5. Subcontracting Costs'!B:B,$E$25,'5. Subcontracting Costs'!O:O,"&lt;&gt;Error")</f>
        <v>0</v>
      </c>
      <c r="F51" s="63">
        <f>SUMIFS('1. Staff costs'!N:N,'1. Staff costs'!C:C,B51,'1. Staff costs'!B:B,$F$25,'1. Staff costs'!O:O,"&lt;&gt;Error")+SUMIFS('2-3. Travel Costs&amp;Costs of Stay'!Q:Q,'2-3. Travel Costs&amp;Costs of Stay'!C:C,B51,'2-3. Travel Costs&amp;Costs of Stay'!B:B,$F$25,'2-3. Travel Costs&amp;Costs of Stay'!R:R,"&lt;&gt;Error")+SUMIFS('4. Equipment Costs'!N:N,'4. Equipment Costs'!C:C,B51,'4. Equipment Costs'!B:B,$F$25,'4. Equipment Costs'!O:O,"&lt;&gt;Error")+SUMIFS('5. Subcontracting Costs'!N:N,'5. Subcontracting Costs'!C:C,B51,'5. Subcontracting Costs'!B:B,$F$25,'5. Subcontracting Costs'!O:O,"&lt;&gt;Error")</f>
        <v>0</v>
      </c>
      <c r="G51" s="63">
        <f>SUMIFS('1. Staff costs'!N:N,'1. Staff costs'!C:C,B51,'1. Staff costs'!B:B,$G$25,'1. Staff costs'!O:O,"&lt;&gt;Error")+SUMIFS('2-3. Travel Costs&amp;Costs of Stay'!Q:Q,'2-3. Travel Costs&amp;Costs of Stay'!C:C,B51,'2-3. Travel Costs&amp;Costs of Stay'!B:B,$G$25,'2-3. Travel Costs&amp;Costs of Stay'!R:R,"&lt;&gt;Error")+SUMIFS('4. Equipment Costs'!N:N,'4. Equipment Costs'!C:C,B51,'4. Equipment Costs'!B:B,$G$25,'4. Equipment Costs'!O:O,"&lt;&gt;Error")+SUMIFS('5. Subcontracting Costs'!N:N,'5. Subcontracting Costs'!C:C,B51,'5. Subcontracting Costs'!B:B,$G$25,'5. Subcontracting Costs'!O:O,"&lt;&gt;Error")</f>
        <v>0</v>
      </c>
      <c r="H51" s="260"/>
      <c r="I51" s="64">
        <f t="shared" si="4"/>
        <v>0</v>
      </c>
    </row>
    <row r="52" spans="2:9" x14ac:dyDescent="0.35">
      <c r="B52" s="171" t="s">
        <v>115</v>
      </c>
      <c r="C52" s="63">
        <f>SUMIFS('1. Staff costs'!N:N,'1. Staff costs'!C:C,B52,'1. Staff costs'!B:B,$C$25,'1. Staff costs'!O:O,"&lt;&gt;Error")+SUMIFS('2-3. Travel Costs&amp;Costs of Stay'!Q:Q,'2-3. Travel Costs&amp;Costs of Stay'!C:C,B52,'2-3. Travel Costs&amp;Costs of Stay'!B:B,$C$25,'2-3. Travel Costs&amp;Costs of Stay'!R:R,"&lt;&gt;Error")+SUMIFS('4. Equipment Costs'!N:N,'4. Equipment Costs'!C:C,B52,'4. Equipment Costs'!B:B,$C$25,'4. Equipment Costs'!O:O,"&lt;&gt;Error")+SUMIFS('5. Subcontracting Costs'!N:N,'5. Subcontracting Costs'!C:C,B52,'5. Subcontracting Costs'!B:B,$C$25,'5. Subcontracting Costs'!O:O,"&lt;&gt;Error")</f>
        <v>0</v>
      </c>
      <c r="D52" s="63">
        <f>SUMIFS('1. Staff costs'!N:N,'1. Staff costs'!C:C,B52,'1. Staff costs'!B:B,$D$25,'1. Staff costs'!O:O,"&lt;&gt;Error")+SUMIFS('2-3. Travel Costs&amp;Costs of Stay'!Q:Q,'2-3. Travel Costs&amp;Costs of Stay'!C:C,B52,'2-3. Travel Costs&amp;Costs of Stay'!B:B,$D$25,'2-3. Travel Costs&amp;Costs of Stay'!R:R,"&lt;&gt;Error")+SUMIFS('4. Equipment Costs'!N:N,'4. Equipment Costs'!C:C,B52,'4. Equipment Costs'!B:B,$D$25,'4. Equipment Costs'!O:O,"&lt;&gt;Error")+SUMIFS('5. Subcontracting Costs'!N:N,'5. Subcontracting Costs'!C:C,B52,'5. Subcontracting Costs'!B:B,$D$25,'5. Subcontracting Costs'!O:O,"&lt;&gt;Error")</f>
        <v>0</v>
      </c>
      <c r="E52" s="63">
        <f>SUMIFS('1. Staff costs'!N:N,'1. Staff costs'!C:C,B52,'1. Staff costs'!B:B,$E$25,'1. Staff costs'!O:O,"&lt;&gt;Error")+SUMIFS('2-3. Travel Costs&amp;Costs of Stay'!Q:Q,'2-3. Travel Costs&amp;Costs of Stay'!C:C,B52,'2-3. Travel Costs&amp;Costs of Stay'!B:B,$E$25,'2-3. Travel Costs&amp;Costs of Stay'!R:R,"&lt;&gt;Error")+SUMIFS('4. Equipment Costs'!N:N,'4. Equipment Costs'!C:C,B52,'4. Equipment Costs'!B:B,$E$25,'4. Equipment Costs'!O:O,"&lt;&gt;Error")+SUMIFS('5. Subcontracting Costs'!N:N,'5. Subcontracting Costs'!C:C,B52,'5. Subcontracting Costs'!B:B,$E$25,'5. Subcontracting Costs'!O:O,"&lt;&gt;Error")</f>
        <v>0</v>
      </c>
      <c r="F52" s="63">
        <f>SUMIFS('1. Staff costs'!N:N,'1. Staff costs'!C:C,B52,'1. Staff costs'!B:B,$F$25,'1. Staff costs'!O:O,"&lt;&gt;Error")+SUMIFS('2-3. Travel Costs&amp;Costs of Stay'!Q:Q,'2-3. Travel Costs&amp;Costs of Stay'!C:C,B52,'2-3. Travel Costs&amp;Costs of Stay'!B:B,$F$25,'2-3. Travel Costs&amp;Costs of Stay'!R:R,"&lt;&gt;Error")+SUMIFS('4. Equipment Costs'!N:N,'4. Equipment Costs'!C:C,B52,'4. Equipment Costs'!B:B,$F$25,'4. Equipment Costs'!O:O,"&lt;&gt;Error")+SUMIFS('5. Subcontracting Costs'!N:N,'5. Subcontracting Costs'!C:C,B52,'5. Subcontracting Costs'!B:B,$F$25,'5. Subcontracting Costs'!O:O,"&lt;&gt;Error")</f>
        <v>0</v>
      </c>
      <c r="G52" s="63">
        <f>SUMIFS('1. Staff costs'!N:N,'1. Staff costs'!C:C,B52,'1. Staff costs'!B:B,$G$25,'1. Staff costs'!O:O,"&lt;&gt;Error")+SUMIFS('2-3. Travel Costs&amp;Costs of Stay'!Q:Q,'2-3. Travel Costs&amp;Costs of Stay'!C:C,B52,'2-3. Travel Costs&amp;Costs of Stay'!B:B,$G$25,'2-3. Travel Costs&amp;Costs of Stay'!R:R,"&lt;&gt;Error")+SUMIFS('4. Equipment Costs'!N:N,'4. Equipment Costs'!C:C,B52,'4. Equipment Costs'!B:B,$G$25,'4. Equipment Costs'!O:O,"&lt;&gt;Error")+SUMIFS('5. Subcontracting Costs'!N:N,'5. Subcontracting Costs'!C:C,B52,'5. Subcontracting Costs'!B:B,$G$25,'5. Subcontracting Costs'!O:O,"&lt;&gt;Error")</f>
        <v>0</v>
      </c>
      <c r="H52" s="260"/>
      <c r="I52" s="64">
        <f t="shared" si="4"/>
        <v>0</v>
      </c>
    </row>
    <row r="53" spans="2:9" x14ac:dyDescent="0.35">
      <c r="B53" s="171" t="s">
        <v>116</v>
      </c>
      <c r="C53" s="63">
        <f>SUMIFS('1. Staff costs'!N:N,'1. Staff costs'!C:C,B53,'1. Staff costs'!B:B,$C$25,'1. Staff costs'!O:O,"&lt;&gt;Error")+SUMIFS('2-3. Travel Costs&amp;Costs of Stay'!Q:Q,'2-3. Travel Costs&amp;Costs of Stay'!C:C,B53,'2-3. Travel Costs&amp;Costs of Stay'!B:B,$C$25,'2-3. Travel Costs&amp;Costs of Stay'!R:R,"&lt;&gt;Error")+SUMIFS('4. Equipment Costs'!N:N,'4. Equipment Costs'!C:C,B53,'4. Equipment Costs'!B:B,$C$25,'4. Equipment Costs'!O:O,"&lt;&gt;Error")+SUMIFS('5. Subcontracting Costs'!N:N,'5. Subcontracting Costs'!C:C,B53,'5. Subcontracting Costs'!B:B,$C$25,'5. Subcontracting Costs'!O:O,"&lt;&gt;Error")</f>
        <v>0</v>
      </c>
      <c r="D53" s="63">
        <f>SUMIFS('1. Staff costs'!N:N,'1. Staff costs'!C:C,B53,'1. Staff costs'!B:B,$D$25,'1. Staff costs'!O:O,"&lt;&gt;Error")+SUMIFS('2-3. Travel Costs&amp;Costs of Stay'!Q:Q,'2-3. Travel Costs&amp;Costs of Stay'!C:C,B53,'2-3. Travel Costs&amp;Costs of Stay'!B:B,$D$25,'2-3. Travel Costs&amp;Costs of Stay'!R:R,"&lt;&gt;Error")+SUMIFS('4. Equipment Costs'!N:N,'4. Equipment Costs'!C:C,B53,'4. Equipment Costs'!B:B,$D$25,'4. Equipment Costs'!O:O,"&lt;&gt;Error")+SUMIFS('5. Subcontracting Costs'!N:N,'5. Subcontracting Costs'!C:C,B53,'5. Subcontracting Costs'!B:B,$D$25,'5. Subcontracting Costs'!O:O,"&lt;&gt;Error")</f>
        <v>0</v>
      </c>
      <c r="E53" s="63">
        <f>SUMIFS('1. Staff costs'!N:N,'1. Staff costs'!C:C,B53,'1. Staff costs'!B:B,$E$25,'1. Staff costs'!O:O,"&lt;&gt;Error")+SUMIFS('2-3. Travel Costs&amp;Costs of Stay'!Q:Q,'2-3. Travel Costs&amp;Costs of Stay'!C:C,B53,'2-3. Travel Costs&amp;Costs of Stay'!B:B,$E$25,'2-3. Travel Costs&amp;Costs of Stay'!R:R,"&lt;&gt;Error")+SUMIFS('4. Equipment Costs'!N:N,'4. Equipment Costs'!C:C,B53,'4. Equipment Costs'!B:B,$E$25,'4. Equipment Costs'!O:O,"&lt;&gt;Error")+SUMIFS('5. Subcontracting Costs'!N:N,'5. Subcontracting Costs'!C:C,B53,'5. Subcontracting Costs'!B:B,$E$25,'5. Subcontracting Costs'!O:O,"&lt;&gt;Error")</f>
        <v>0</v>
      </c>
      <c r="F53" s="63">
        <f>SUMIFS('1. Staff costs'!N:N,'1. Staff costs'!C:C,B53,'1. Staff costs'!B:B,$F$25,'1. Staff costs'!O:O,"&lt;&gt;Error")+SUMIFS('2-3. Travel Costs&amp;Costs of Stay'!Q:Q,'2-3. Travel Costs&amp;Costs of Stay'!C:C,B53,'2-3. Travel Costs&amp;Costs of Stay'!B:B,$F$25,'2-3. Travel Costs&amp;Costs of Stay'!R:R,"&lt;&gt;Error")+SUMIFS('4. Equipment Costs'!N:N,'4. Equipment Costs'!C:C,B53,'4. Equipment Costs'!B:B,$F$25,'4. Equipment Costs'!O:O,"&lt;&gt;Error")+SUMIFS('5. Subcontracting Costs'!N:N,'5. Subcontracting Costs'!C:C,B53,'5. Subcontracting Costs'!B:B,$F$25,'5. Subcontracting Costs'!O:O,"&lt;&gt;Error")</f>
        <v>0</v>
      </c>
      <c r="G53" s="63">
        <f>SUMIFS('1. Staff costs'!N:N,'1. Staff costs'!C:C,B53,'1. Staff costs'!B:B,$G$25,'1. Staff costs'!O:O,"&lt;&gt;Error")+SUMIFS('2-3. Travel Costs&amp;Costs of Stay'!Q:Q,'2-3. Travel Costs&amp;Costs of Stay'!C:C,B53,'2-3. Travel Costs&amp;Costs of Stay'!B:B,$G$25,'2-3. Travel Costs&amp;Costs of Stay'!R:R,"&lt;&gt;Error")+SUMIFS('4. Equipment Costs'!N:N,'4. Equipment Costs'!C:C,B53,'4. Equipment Costs'!B:B,$G$25,'4. Equipment Costs'!O:O,"&lt;&gt;Error")+SUMIFS('5. Subcontracting Costs'!N:N,'5. Subcontracting Costs'!C:C,B53,'5. Subcontracting Costs'!B:B,$G$25,'5. Subcontracting Costs'!O:O,"&lt;&gt;Error")</f>
        <v>0</v>
      </c>
      <c r="H53" s="260"/>
      <c r="I53" s="64">
        <f t="shared" si="4"/>
        <v>0</v>
      </c>
    </row>
    <row r="54" spans="2:9" x14ac:dyDescent="0.35">
      <c r="B54" s="171" t="s">
        <v>117</v>
      </c>
      <c r="C54" s="63">
        <f>SUMIFS('1. Staff costs'!N:N,'1. Staff costs'!C:C,B54,'1. Staff costs'!B:B,$C$25,'1. Staff costs'!O:O,"&lt;&gt;Error")+SUMIFS('2-3. Travel Costs&amp;Costs of Stay'!Q:Q,'2-3. Travel Costs&amp;Costs of Stay'!C:C,B54,'2-3. Travel Costs&amp;Costs of Stay'!B:B,$C$25,'2-3. Travel Costs&amp;Costs of Stay'!R:R,"&lt;&gt;Error")+SUMIFS('4. Equipment Costs'!N:N,'4. Equipment Costs'!C:C,B54,'4. Equipment Costs'!B:B,$C$25,'4. Equipment Costs'!O:O,"&lt;&gt;Error")+SUMIFS('5. Subcontracting Costs'!N:N,'5. Subcontracting Costs'!C:C,B54,'5. Subcontracting Costs'!B:B,$C$25,'5. Subcontracting Costs'!O:O,"&lt;&gt;Error")</f>
        <v>0</v>
      </c>
      <c r="D54" s="63">
        <f>SUMIFS('1. Staff costs'!N:N,'1. Staff costs'!C:C,B54,'1. Staff costs'!B:B,$D$25,'1. Staff costs'!O:O,"&lt;&gt;Error")+SUMIFS('2-3. Travel Costs&amp;Costs of Stay'!Q:Q,'2-3. Travel Costs&amp;Costs of Stay'!C:C,B54,'2-3. Travel Costs&amp;Costs of Stay'!B:B,$D$25,'2-3. Travel Costs&amp;Costs of Stay'!R:R,"&lt;&gt;Error")+SUMIFS('4. Equipment Costs'!N:N,'4. Equipment Costs'!C:C,B54,'4. Equipment Costs'!B:B,$D$25,'4. Equipment Costs'!O:O,"&lt;&gt;Error")+SUMIFS('5. Subcontracting Costs'!N:N,'5. Subcontracting Costs'!C:C,B54,'5. Subcontracting Costs'!B:B,$D$25,'5. Subcontracting Costs'!O:O,"&lt;&gt;Error")</f>
        <v>0</v>
      </c>
      <c r="E54" s="63">
        <f>SUMIFS('1. Staff costs'!N:N,'1. Staff costs'!C:C,B54,'1. Staff costs'!B:B,$E$25,'1. Staff costs'!O:O,"&lt;&gt;Error")+SUMIFS('2-3. Travel Costs&amp;Costs of Stay'!Q:Q,'2-3. Travel Costs&amp;Costs of Stay'!C:C,B54,'2-3. Travel Costs&amp;Costs of Stay'!B:B,$E$25,'2-3. Travel Costs&amp;Costs of Stay'!R:R,"&lt;&gt;Error")+SUMIFS('4. Equipment Costs'!N:N,'4. Equipment Costs'!C:C,B54,'4. Equipment Costs'!B:B,$E$25,'4. Equipment Costs'!O:O,"&lt;&gt;Error")+SUMIFS('5. Subcontracting Costs'!N:N,'5. Subcontracting Costs'!C:C,B54,'5. Subcontracting Costs'!B:B,$E$25,'5. Subcontracting Costs'!O:O,"&lt;&gt;Error")</f>
        <v>0</v>
      </c>
      <c r="F54" s="63">
        <f>SUMIFS('1. Staff costs'!N:N,'1. Staff costs'!C:C,B54,'1. Staff costs'!B:B,$F$25,'1. Staff costs'!O:O,"&lt;&gt;Error")+SUMIFS('2-3. Travel Costs&amp;Costs of Stay'!Q:Q,'2-3. Travel Costs&amp;Costs of Stay'!C:C,B54,'2-3. Travel Costs&amp;Costs of Stay'!B:B,$F$25,'2-3. Travel Costs&amp;Costs of Stay'!R:R,"&lt;&gt;Error")+SUMIFS('4. Equipment Costs'!N:N,'4. Equipment Costs'!C:C,B54,'4. Equipment Costs'!B:B,$F$25,'4. Equipment Costs'!O:O,"&lt;&gt;Error")+SUMIFS('5. Subcontracting Costs'!N:N,'5. Subcontracting Costs'!C:C,B54,'5. Subcontracting Costs'!B:B,$F$25,'5. Subcontracting Costs'!O:O,"&lt;&gt;Error")</f>
        <v>0</v>
      </c>
      <c r="G54" s="63">
        <f>SUMIFS('1. Staff costs'!N:N,'1. Staff costs'!C:C,B54,'1. Staff costs'!B:B,$G$25,'1. Staff costs'!O:O,"&lt;&gt;Error")+SUMIFS('2-3. Travel Costs&amp;Costs of Stay'!Q:Q,'2-3. Travel Costs&amp;Costs of Stay'!C:C,B54,'2-3. Travel Costs&amp;Costs of Stay'!B:B,$G$25,'2-3. Travel Costs&amp;Costs of Stay'!R:R,"&lt;&gt;Error")+SUMIFS('4. Equipment Costs'!N:N,'4. Equipment Costs'!C:C,B54,'4. Equipment Costs'!B:B,$G$25,'4. Equipment Costs'!O:O,"&lt;&gt;Error")+SUMIFS('5. Subcontracting Costs'!N:N,'5. Subcontracting Costs'!C:C,B54,'5. Subcontracting Costs'!B:B,$G$25,'5. Subcontracting Costs'!O:O,"&lt;&gt;Error")</f>
        <v>0</v>
      </c>
      <c r="H54" s="260"/>
      <c r="I54" s="64">
        <f t="shared" si="4"/>
        <v>0</v>
      </c>
    </row>
    <row r="55" spans="2:9" x14ac:dyDescent="0.35">
      <c r="B55" s="171" t="s">
        <v>118</v>
      </c>
      <c r="C55" s="63">
        <f>SUMIFS('1. Staff costs'!N:N,'1. Staff costs'!C:C,B55,'1. Staff costs'!B:B,$C$25,'1. Staff costs'!O:O,"&lt;&gt;Error")+SUMIFS('2-3. Travel Costs&amp;Costs of Stay'!Q:Q,'2-3. Travel Costs&amp;Costs of Stay'!C:C,B55,'2-3. Travel Costs&amp;Costs of Stay'!B:B,$C$25,'2-3. Travel Costs&amp;Costs of Stay'!R:R,"&lt;&gt;Error")+SUMIFS('4. Equipment Costs'!N:N,'4. Equipment Costs'!C:C,B55,'4. Equipment Costs'!B:B,$C$25,'4. Equipment Costs'!O:O,"&lt;&gt;Error")+SUMIFS('5. Subcontracting Costs'!N:N,'5. Subcontracting Costs'!C:C,B55,'5. Subcontracting Costs'!B:B,$C$25,'5. Subcontracting Costs'!O:O,"&lt;&gt;Error")</f>
        <v>0</v>
      </c>
      <c r="D55" s="63">
        <f>SUMIFS('1. Staff costs'!N:N,'1. Staff costs'!C:C,B55,'1. Staff costs'!B:B,$D$25,'1. Staff costs'!O:O,"&lt;&gt;Error")+SUMIFS('2-3. Travel Costs&amp;Costs of Stay'!Q:Q,'2-3. Travel Costs&amp;Costs of Stay'!C:C,B55,'2-3. Travel Costs&amp;Costs of Stay'!B:B,$D$25,'2-3. Travel Costs&amp;Costs of Stay'!R:R,"&lt;&gt;Error")+SUMIFS('4. Equipment Costs'!N:N,'4. Equipment Costs'!C:C,B55,'4. Equipment Costs'!B:B,$D$25,'4. Equipment Costs'!O:O,"&lt;&gt;Error")+SUMIFS('5. Subcontracting Costs'!N:N,'5. Subcontracting Costs'!C:C,B55,'5. Subcontracting Costs'!B:B,$D$25,'5. Subcontracting Costs'!O:O,"&lt;&gt;Error")</f>
        <v>0</v>
      </c>
      <c r="E55" s="63">
        <f>SUMIFS('1. Staff costs'!N:N,'1. Staff costs'!C:C,B55,'1. Staff costs'!B:B,$E$25,'1. Staff costs'!O:O,"&lt;&gt;Error")+SUMIFS('2-3. Travel Costs&amp;Costs of Stay'!Q:Q,'2-3. Travel Costs&amp;Costs of Stay'!C:C,B55,'2-3. Travel Costs&amp;Costs of Stay'!B:B,$E$25,'2-3. Travel Costs&amp;Costs of Stay'!R:R,"&lt;&gt;Error")+SUMIFS('4. Equipment Costs'!N:N,'4. Equipment Costs'!C:C,B55,'4. Equipment Costs'!B:B,$E$25,'4. Equipment Costs'!O:O,"&lt;&gt;Error")+SUMIFS('5. Subcontracting Costs'!N:N,'5. Subcontracting Costs'!C:C,B55,'5. Subcontracting Costs'!B:B,$E$25,'5. Subcontracting Costs'!O:O,"&lt;&gt;Error")</f>
        <v>0</v>
      </c>
      <c r="F55" s="63">
        <f>SUMIFS('1. Staff costs'!N:N,'1. Staff costs'!C:C,B55,'1. Staff costs'!B:B,$F$25,'1. Staff costs'!O:O,"&lt;&gt;Error")+SUMIFS('2-3. Travel Costs&amp;Costs of Stay'!Q:Q,'2-3. Travel Costs&amp;Costs of Stay'!C:C,B55,'2-3. Travel Costs&amp;Costs of Stay'!B:B,$F$25,'2-3. Travel Costs&amp;Costs of Stay'!R:R,"&lt;&gt;Error")+SUMIFS('4. Equipment Costs'!N:N,'4. Equipment Costs'!C:C,B55,'4. Equipment Costs'!B:B,$F$25,'4. Equipment Costs'!O:O,"&lt;&gt;Error")+SUMIFS('5. Subcontracting Costs'!N:N,'5. Subcontracting Costs'!C:C,B55,'5. Subcontracting Costs'!B:B,$F$25,'5. Subcontracting Costs'!O:O,"&lt;&gt;Error")</f>
        <v>0</v>
      </c>
      <c r="G55" s="63">
        <f>SUMIFS('1. Staff costs'!N:N,'1. Staff costs'!C:C,B55,'1. Staff costs'!B:B,$G$25,'1. Staff costs'!O:O,"&lt;&gt;Error")+SUMIFS('2-3. Travel Costs&amp;Costs of Stay'!Q:Q,'2-3. Travel Costs&amp;Costs of Stay'!C:C,B55,'2-3. Travel Costs&amp;Costs of Stay'!B:B,$G$25,'2-3. Travel Costs&amp;Costs of Stay'!R:R,"&lt;&gt;Error")+SUMIFS('4. Equipment Costs'!N:N,'4. Equipment Costs'!C:C,B55,'4. Equipment Costs'!B:B,$G$25,'4. Equipment Costs'!O:O,"&lt;&gt;Error")+SUMIFS('5. Subcontracting Costs'!N:N,'5. Subcontracting Costs'!C:C,B55,'5. Subcontracting Costs'!B:B,$G$25,'5. Subcontracting Costs'!O:O,"&lt;&gt;Error")</f>
        <v>0</v>
      </c>
      <c r="H55" s="260"/>
      <c r="I55" s="64">
        <f t="shared" si="4"/>
        <v>0</v>
      </c>
    </row>
    <row r="56" spans="2:9" x14ac:dyDescent="0.35">
      <c r="B56" s="171" t="s">
        <v>119</v>
      </c>
      <c r="C56" s="63">
        <f>SUMIFS('1. Staff costs'!N:N,'1. Staff costs'!C:C,B56,'1. Staff costs'!B:B,$C$25,'1. Staff costs'!O:O,"&lt;&gt;Error")+SUMIFS('2-3. Travel Costs&amp;Costs of Stay'!Q:Q,'2-3. Travel Costs&amp;Costs of Stay'!C:C,B56,'2-3. Travel Costs&amp;Costs of Stay'!B:B,$C$25,'2-3. Travel Costs&amp;Costs of Stay'!R:R,"&lt;&gt;Error")+SUMIFS('4. Equipment Costs'!N:N,'4. Equipment Costs'!C:C,B56,'4. Equipment Costs'!B:B,$C$25,'4. Equipment Costs'!O:O,"&lt;&gt;Error")+SUMIFS('5. Subcontracting Costs'!N:N,'5. Subcontracting Costs'!C:C,B56,'5. Subcontracting Costs'!B:B,$C$25,'5. Subcontracting Costs'!O:O,"&lt;&gt;Error")</f>
        <v>0</v>
      </c>
      <c r="D56" s="63">
        <f>SUMIFS('1. Staff costs'!N:N,'1. Staff costs'!C:C,B56,'1. Staff costs'!B:B,$D$25,'1. Staff costs'!O:O,"&lt;&gt;Error")+SUMIFS('2-3. Travel Costs&amp;Costs of Stay'!Q:Q,'2-3. Travel Costs&amp;Costs of Stay'!C:C,B56,'2-3. Travel Costs&amp;Costs of Stay'!B:B,$D$25,'2-3. Travel Costs&amp;Costs of Stay'!R:R,"&lt;&gt;Error")+SUMIFS('4. Equipment Costs'!N:N,'4. Equipment Costs'!C:C,B56,'4. Equipment Costs'!B:B,$D$25,'4. Equipment Costs'!O:O,"&lt;&gt;Error")+SUMIFS('5. Subcontracting Costs'!N:N,'5. Subcontracting Costs'!C:C,B56,'5. Subcontracting Costs'!B:B,$D$25,'5. Subcontracting Costs'!O:O,"&lt;&gt;Error")</f>
        <v>0</v>
      </c>
      <c r="E56" s="63">
        <f>SUMIFS('1. Staff costs'!N:N,'1. Staff costs'!C:C,B56,'1. Staff costs'!B:B,$E$25,'1. Staff costs'!O:O,"&lt;&gt;Error")+SUMIFS('2-3. Travel Costs&amp;Costs of Stay'!Q:Q,'2-3. Travel Costs&amp;Costs of Stay'!C:C,B56,'2-3. Travel Costs&amp;Costs of Stay'!B:B,$E$25,'2-3. Travel Costs&amp;Costs of Stay'!R:R,"&lt;&gt;Error")+SUMIFS('4. Equipment Costs'!N:N,'4. Equipment Costs'!C:C,B56,'4. Equipment Costs'!B:B,$E$25,'4. Equipment Costs'!O:O,"&lt;&gt;Error")+SUMIFS('5. Subcontracting Costs'!N:N,'5. Subcontracting Costs'!C:C,B56,'5. Subcontracting Costs'!B:B,$E$25,'5. Subcontracting Costs'!O:O,"&lt;&gt;Error")</f>
        <v>0</v>
      </c>
      <c r="F56" s="63">
        <f>SUMIFS('1. Staff costs'!N:N,'1. Staff costs'!C:C,B56,'1. Staff costs'!B:B,$F$25,'1. Staff costs'!O:O,"&lt;&gt;Error")+SUMIFS('2-3. Travel Costs&amp;Costs of Stay'!Q:Q,'2-3. Travel Costs&amp;Costs of Stay'!C:C,B56,'2-3. Travel Costs&amp;Costs of Stay'!B:B,$F$25,'2-3. Travel Costs&amp;Costs of Stay'!R:R,"&lt;&gt;Error")+SUMIFS('4. Equipment Costs'!N:N,'4. Equipment Costs'!C:C,B56,'4. Equipment Costs'!B:B,$F$25,'4. Equipment Costs'!O:O,"&lt;&gt;Error")+SUMIFS('5. Subcontracting Costs'!N:N,'5. Subcontracting Costs'!C:C,B56,'5. Subcontracting Costs'!B:B,$F$25,'5. Subcontracting Costs'!O:O,"&lt;&gt;Error")</f>
        <v>0</v>
      </c>
      <c r="G56" s="63">
        <f>SUMIFS('1. Staff costs'!N:N,'1. Staff costs'!C:C,B56,'1. Staff costs'!B:B,$G$25,'1. Staff costs'!O:O,"&lt;&gt;Error")+SUMIFS('2-3. Travel Costs&amp;Costs of Stay'!Q:Q,'2-3. Travel Costs&amp;Costs of Stay'!C:C,B56,'2-3. Travel Costs&amp;Costs of Stay'!B:B,$G$25,'2-3. Travel Costs&amp;Costs of Stay'!R:R,"&lt;&gt;Error")+SUMIFS('4. Equipment Costs'!N:N,'4. Equipment Costs'!C:C,B56,'4. Equipment Costs'!B:B,$G$25,'4. Equipment Costs'!O:O,"&lt;&gt;Error")+SUMIFS('5. Subcontracting Costs'!N:N,'5. Subcontracting Costs'!C:C,B56,'5. Subcontracting Costs'!B:B,$G$25,'5. Subcontracting Costs'!O:O,"&lt;&gt;Error")</f>
        <v>0</v>
      </c>
      <c r="H56" s="260"/>
      <c r="I56" s="64">
        <f t="shared" si="4"/>
        <v>0</v>
      </c>
    </row>
    <row r="57" spans="2:9" x14ac:dyDescent="0.35">
      <c r="B57" s="171" t="s">
        <v>120</v>
      </c>
      <c r="C57" s="63">
        <f>SUMIFS('1. Staff costs'!N:N,'1. Staff costs'!C:C,B57,'1. Staff costs'!B:B,$C$25,'1. Staff costs'!O:O,"&lt;&gt;Error")+SUMIFS('2-3. Travel Costs&amp;Costs of Stay'!Q:Q,'2-3. Travel Costs&amp;Costs of Stay'!C:C,B57,'2-3. Travel Costs&amp;Costs of Stay'!B:B,$C$25,'2-3. Travel Costs&amp;Costs of Stay'!R:R,"&lt;&gt;Error")+SUMIFS('4. Equipment Costs'!N:N,'4. Equipment Costs'!C:C,B57,'4. Equipment Costs'!B:B,$C$25,'4. Equipment Costs'!O:O,"&lt;&gt;Error")+SUMIFS('5. Subcontracting Costs'!N:N,'5. Subcontracting Costs'!C:C,B57,'5. Subcontracting Costs'!B:B,$C$25,'5. Subcontracting Costs'!O:O,"&lt;&gt;Error")</f>
        <v>0</v>
      </c>
      <c r="D57" s="63">
        <f>SUMIFS('1. Staff costs'!N:N,'1. Staff costs'!C:C,B57,'1. Staff costs'!B:B,$D$25,'1. Staff costs'!O:O,"&lt;&gt;Error")+SUMIFS('2-3. Travel Costs&amp;Costs of Stay'!Q:Q,'2-3. Travel Costs&amp;Costs of Stay'!C:C,B57,'2-3. Travel Costs&amp;Costs of Stay'!B:B,$D$25,'2-3. Travel Costs&amp;Costs of Stay'!R:R,"&lt;&gt;Error")+SUMIFS('4. Equipment Costs'!N:N,'4. Equipment Costs'!C:C,B57,'4. Equipment Costs'!B:B,$D$25,'4. Equipment Costs'!O:O,"&lt;&gt;Error")+SUMIFS('5. Subcontracting Costs'!N:N,'5. Subcontracting Costs'!C:C,B57,'5. Subcontracting Costs'!B:B,$D$25,'5. Subcontracting Costs'!O:O,"&lt;&gt;Error")</f>
        <v>0</v>
      </c>
      <c r="E57" s="63">
        <f>SUMIFS('1. Staff costs'!N:N,'1. Staff costs'!C:C,B57,'1. Staff costs'!B:B,$E$25,'1. Staff costs'!O:O,"&lt;&gt;Error")+SUMIFS('2-3. Travel Costs&amp;Costs of Stay'!Q:Q,'2-3. Travel Costs&amp;Costs of Stay'!C:C,B57,'2-3. Travel Costs&amp;Costs of Stay'!B:B,$E$25,'2-3. Travel Costs&amp;Costs of Stay'!R:R,"&lt;&gt;Error")+SUMIFS('4. Equipment Costs'!N:N,'4. Equipment Costs'!C:C,B57,'4. Equipment Costs'!B:B,$E$25,'4. Equipment Costs'!O:O,"&lt;&gt;Error")+SUMIFS('5. Subcontracting Costs'!N:N,'5. Subcontracting Costs'!C:C,B57,'5. Subcontracting Costs'!B:B,$E$25,'5. Subcontracting Costs'!O:O,"&lt;&gt;Error")</f>
        <v>0</v>
      </c>
      <c r="F57" s="63">
        <f>SUMIFS('1. Staff costs'!N:N,'1. Staff costs'!C:C,B57,'1. Staff costs'!B:B,$F$25,'1. Staff costs'!O:O,"&lt;&gt;Error")+SUMIFS('2-3. Travel Costs&amp;Costs of Stay'!Q:Q,'2-3. Travel Costs&amp;Costs of Stay'!C:C,B57,'2-3. Travel Costs&amp;Costs of Stay'!B:B,$F$25,'2-3. Travel Costs&amp;Costs of Stay'!R:R,"&lt;&gt;Error")+SUMIFS('4. Equipment Costs'!N:N,'4. Equipment Costs'!C:C,B57,'4. Equipment Costs'!B:B,$F$25,'4. Equipment Costs'!O:O,"&lt;&gt;Error")+SUMIFS('5. Subcontracting Costs'!N:N,'5. Subcontracting Costs'!C:C,B57,'5. Subcontracting Costs'!B:B,$F$25,'5. Subcontracting Costs'!O:O,"&lt;&gt;Error")</f>
        <v>0</v>
      </c>
      <c r="G57" s="63">
        <f>SUMIFS('1. Staff costs'!N:N,'1. Staff costs'!C:C,B57,'1. Staff costs'!B:B,$G$25,'1. Staff costs'!O:O,"&lt;&gt;Error")+SUMIFS('2-3. Travel Costs&amp;Costs of Stay'!Q:Q,'2-3. Travel Costs&amp;Costs of Stay'!C:C,B57,'2-3. Travel Costs&amp;Costs of Stay'!B:B,$G$25,'2-3. Travel Costs&amp;Costs of Stay'!R:R,"&lt;&gt;Error")+SUMIFS('4. Equipment Costs'!N:N,'4. Equipment Costs'!C:C,B57,'4. Equipment Costs'!B:B,$G$25,'4. Equipment Costs'!O:O,"&lt;&gt;Error")+SUMIFS('5. Subcontracting Costs'!N:N,'5. Subcontracting Costs'!C:C,B57,'5. Subcontracting Costs'!B:B,$G$25,'5. Subcontracting Costs'!O:O,"&lt;&gt;Error")</f>
        <v>0</v>
      </c>
      <c r="H57" s="260"/>
      <c r="I57" s="64">
        <f t="shared" si="4"/>
        <v>0</v>
      </c>
    </row>
    <row r="58" spans="2:9" x14ac:dyDescent="0.35">
      <c r="B58" s="171" t="s">
        <v>121</v>
      </c>
      <c r="C58" s="63">
        <f>SUMIFS('1. Staff costs'!N:N,'1. Staff costs'!C:C,B58,'1. Staff costs'!B:B,$C$25,'1. Staff costs'!O:O,"&lt;&gt;Error")+SUMIFS('2-3. Travel Costs&amp;Costs of Stay'!Q:Q,'2-3. Travel Costs&amp;Costs of Stay'!C:C,B58,'2-3. Travel Costs&amp;Costs of Stay'!B:B,$C$25,'2-3. Travel Costs&amp;Costs of Stay'!R:R,"&lt;&gt;Error")+SUMIFS('4. Equipment Costs'!N:N,'4. Equipment Costs'!C:C,B58,'4. Equipment Costs'!B:B,$C$25,'4. Equipment Costs'!O:O,"&lt;&gt;Error")+SUMIFS('5. Subcontracting Costs'!N:N,'5. Subcontracting Costs'!C:C,B58,'5. Subcontracting Costs'!B:B,$C$25,'5. Subcontracting Costs'!O:O,"&lt;&gt;Error")</f>
        <v>0</v>
      </c>
      <c r="D58" s="63">
        <f>SUMIFS('1. Staff costs'!N:N,'1. Staff costs'!C:C,B58,'1. Staff costs'!B:B,$D$25,'1. Staff costs'!O:O,"&lt;&gt;Error")+SUMIFS('2-3. Travel Costs&amp;Costs of Stay'!Q:Q,'2-3. Travel Costs&amp;Costs of Stay'!C:C,B58,'2-3. Travel Costs&amp;Costs of Stay'!B:B,$D$25,'2-3. Travel Costs&amp;Costs of Stay'!R:R,"&lt;&gt;Error")+SUMIFS('4. Equipment Costs'!N:N,'4. Equipment Costs'!C:C,B58,'4. Equipment Costs'!B:B,$D$25,'4. Equipment Costs'!O:O,"&lt;&gt;Error")+SUMIFS('5. Subcontracting Costs'!N:N,'5. Subcontracting Costs'!C:C,B58,'5. Subcontracting Costs'!B:B,$D$25,'5. Subcontracting Costs'!O:O,"&lt;&gt;Error")</f>
        <v>0</v>
      </c>
      <c r="E58" s="63">
        <f>SUMIFS('1. Staff costs'!N:N,'1. Staff costs'!C:C,B58,'1. Staff costs'!B:B,$E$25,'1. Staff costs'!O:O,"&lt;&gt;Error")+SUMIFS('2-3. Travel Costs&amp;Costs of Stay'!Q:Q,'2-3. Travel Costs&amp;Costs of Stay'!C:C,B58,'2-3. Travel Costs&amp;Costs of Stay'!B:B,$E$25,'2-3. Travel Costs&amp;Costs of Stay'!R:R,"&lt;&gt;Error")+SUMIFS('4. Equipment Costs'!N:N,'4. Equipment Costs'!C:C,B58,'4. Equipment Costs'!B:B,$E$25,'4. Equipment Costs'!O:O,"&lt;&gt;Error")+SUMIFS('5. Subcontracting Costs'!N:N,'5. Subcontracting Costs'!C:C,B58,'5. Subcontracting Costs'!B:B,$E$25,'5. Subcontracting Costs'!O:O,"&lt;&gt;Error")</f>
        <v>0</v>
      </c>
      <c r="F58" s="63">
        <f>SUMIFS('1. Staff costs'!N:N,'1. Staff costs'!C:C,B58,'1. Staff costs'!B:B,$F$25,'1. Staff costs'!O:O,"&lt;&gt;Error")+SUMIFS('2-3. Travel Costs&amp;Costs of Stay'!Q:Q,'2-3. Travel Costs&amp;Costs of Stay'!C:C,B58,'2-3. Travel Costs&amp;Costs of Stay'!B:B,$F$25,'2-3. Travel Costs&amp;Costs of Stay'!R:R,"&lt;&gt;Error")+SUMIFS('4. Equipment Costs'!N:N,'4. Equipment Costs'!C:C,B58,'4. Equipment Costs'!B:B,$F$25,'4. Equipment Costs'!O:O,"&lt;&gt;Error")+SUMIFS('5. Subcontracting Costs'!N:N,'5. Subcontracting Costs'!C:C,B58,'5. Subcontracting Costs'!B:B,$F$25,'5. Subcontracting Costs'!O:O,"&lt;&gt;Error")</f>
        <v>0</v>
      </c>
      <c r="G58" s="63">
        <f>SUMIFS('1. Staff costs'!N:N,'1. Staff costs'!C:C,B58,'1. Staff costs'!B:B,$G$25,'1. Staff costs'!O:O,"&lt;&gt;Error")+SUMIFS('2-3. Travel Costs&amp;Costs of Stay'!Q:Q,'2-3. Travel Costs&amp;Costs of Stay'!C:C,B58,'2-3. Travel Costs&amp;Costs of Stay'!B:B,$G$25,'2-3. Travel Costs&amp;Costs of Stay'!R:R,"&lt;&gt;Error")+SUMIFS('4. Equipment Costs'!N:N,'4. Equipment Costs'!C:C,B58,'4. Equipment Costs'!B:B,$G$25,'4. Equipment Costs'!O:O,"&lt;&gt;Error")+SUMIFS('5. Subcontracting Costs'!N:N,'5. Subcontracting Costs'!C:C,B58,'5. Subcontracting Costs'!B:B,$G$25,'5. Subcontracting Costs'!O:O,"&lt;&gt;Error")</f>
        <v>0</v>
      </c>
      <c r="H58" s="260"/>
      <c r="I58" s="64">
        <f t="shared" si="4"/>
        <v>0</v>
      </c>
    </row>
    <row r="59" spans="2:9" x14ac:dyDescent="0.35">
      <c r="B59" s="171" t="s">
        <v>122</v>
      </c>
      <c r="C59" s="63">
        <f>SUMIFS('1. Staff costs'!N:N,'1. Staff costs'!C:C,B59,'1. Staff costs'!B:B,$C$25,'1. Staff costs'!O:O,"&lt;&gt;Error")+SUMIFS('2-3. Travel Costs&amp;Costs of Stay'!Q:Q,'2-3. Travel Costs&amp;Costs of Stay'!C:C,B59,'2-3. Travel Costs&amp;Costs of Stay'!B:B,$C$25,'2-3. Travel Costs&amp;Costs of Stay'!R:R,"&lt;&gt;Error")+SUMIFS('4. Equipment Costs'!N:N,'4. Equipment Costs'!C:C,B59,'4. Equipment Costs'!B:B,$C$25,'4. Equipment Costs'!O:O,"&lt;&gt;Error")+SUMIFS('5. Subcontracting Costs'!N:N,'5. Subcontracting Costs'!C:C,B59,'5. Subcontracting Costs'!B:B,$C$25,'5. Subcontracting Costs'!O:O,"&lt;&gt;Error")</f>
        <v>0</v>
      </c>
      <c r="D59" s="63">
        <f>SUMIFS('1. Staff costs'!N:N,'1. Staff costs'!C:C,B59,'1. Staff costs'!B:B,$D$25,'1. Staff costs'!O:O,"&lt;&gt;Error")+SUMIFS('2-3. Travel Costs&amp;Costs of Stay'!Q:Q,'2-3. Travel Costs&amp;Costs of Stay'!C:C,B59,'2-3. Travel Costs&amp;Costs of Stay'!B:B,$D$25,'2-3. Travel Costs&amp;Costs of Stay'!R:R,"&lt;&gt;Error")+SUMIFS('4. Equipment Costs'!N:N,'4. Equipment Costs'!C:C,B59,'4. Equipment Costs'!B:B,$D$25,'4. Equipment Costs'!O:O,"&lt;&gt;Error")+SUMIFS('5. Subcontracting Costs'!N:N,'5. Subcontracting Costs'!C:C,B59,'5. Subcontracting Costs'!B:B,$D$25,'5. Subcontracting Costs'!O:O,"&lt;&gt;Error")</f>
        <v>0</v>
      </c>
      <c r="E59" s="63">
        <f>SUMIFS('1. Staff costs'!N:N,'1. Staff costs'!C:C,B59,'1. Staff costs'!B:B,$E$25,'1. Staff costs'!O:O,"&lt;&gt;Error")+SUMIFS('2-3. Travel Costs&amp;Costs of Stay'!Q:Q,'2-3. Travel Costs&amp;Costs of Stay'!C:C,B59,'2-3. Travel Costs&amp;Costs of Stay'!B:B,$E$25,'2-3. Travel Costs&amp;Costs of Stay'!R:R,"&lt;&gt;Error")+SUMIFS('4. Equipment Costs'!N:N,'4. Equipment Costs'!C:C,B59,'4. Equipment Costs'!B:B,$E$25,'4. Equipment Costs'!O:O,"&lt;&gt;Error")+SUMIFS('5. Subcontracting Costs'!N:N,'5. Subcontracting Costs'!C:C,B59,'5. Subcontracting Costs'!B:B,$E$25,'5. Subcontracting Costs'!O:O,"&lt;&gt;Error")</f>
        <v>0</v>
      </c>
      <c r="F59" s="63">
        <f>SUMIFS('1. Staff costs'!N:N,'1. Staff costs'!C:C,B59,'1. Staff costs'!B:B,$F$25,'1. Staff costs'!O:O,"&lt;&gt;Error")+SUMIFS('2-3. Travel Costs&amp;Costs of Stay'!Q:Q,'2-3. Travel Costs&amp;Costs of Stay'!C:C,B59,'2-3. Travel Costs&amp;Costs of Stay'!B:B,$F$25,'2-3. Travel Costs&amp;Costs of Stay'!R:R,"&lt;&gt;Error")+SUMIFS('4. Equipment Costs'!N:N,'4. Equipment Costs'!C:C,B59,'4. Equipment Costs'!B:B,$F$25,'4. Equipment Costs'!O:O,"&lt;&gt;Error")+SUMIFS('5. Subcontracting Costs'!N:N,'5. Subcontracting Costs'!C:C,B59,'5. Subcontracting Costs'!B:B,$F$25,'5. Subcontracting Costs'!O:O,"&lt;&gt;Error")</f>
        <v>0</v>
      </c>
      <c r="G59" s="63">
        <f>SUMIFS('1. Staff costs'!N:N,'1. Staff costs'!C:C,B59,'1. Staff costs'!B:B,$G$25,'1. Staff costs'!O:O,"&lt;&gt;Error")+SUMIFS('2-3. Travel Costs&amp;Costs of Stay'!Q:Q,'2-3. Travel Costs&amp;Costs of Stay'!C:C,B59,'2-3. Travel Costs&amp;Costs of Stay'!B:B,$G$25,'2-3. Travel Costs&amp;Costs of Stay'!R:R,"&lt;&gt;Error")+SUMIFS('4. Equipment Costs'!N:N,'4. Equipment Costs'!C:C,B59,'4. Equipment Costs'!B:B,$G$25,'4. Equipment Costs'!O:O,"&lt;&gt;Error")+SUMIFS('5. Subcontracting Costs'!N:N,'5. Subcontracting Costs'!C:C,B59,'5. Subcontracting Costs'!B:B,$G$25,'5. Subcontracting Costs'!O:O,"&lt;&gt;Error")</f>
        <v>0</v>
      </c>
      <c r="H59" s="260"/>
      <c r="I59" s="64">
        <f t="shared" si="4"/>
        <v>0</v>
      </c>
    </row>
    <row r="60" spans="2:9" x14ac:dyDescent="0.35">
      <c r="B60" s="171" t="s">
        <v>123</v>
      </c>
      <c r="C60" s="63">
        <f>SUMIFS('1. Staff costs'!N:N,'1. Staff costs'!C:C,B60,'1. Staff costs'!B:B,$C$25,'1. Staff costs'!O:O,"&lt;&gt;Error")+SUMIFS('2-3. Travel Costs&amp;Costs of Stay'!Q:Q,'2-3. Travel Costs&amp;Costs of Stay'!C:C,B60,'2-3. Travel Costs&amp;Costs of Stay'!B:B,$C$25,'2-3. Travel Costs&amp;Costs of Stay'!R:R,"&lt;&gt;Error")+SUMIFS('4. Equipment Costs'!N:N,'4. Equipment Costs'!C:C,B60,'4. Equipment Costs'!B:B,$C$25,'4. Equipment Costs'!O:O,"&lt;&gt;Error")+SUMIFS('5. Subcontracting Costs'!N:N,'5. Subcontracting Costs'!C:C,B60,'5. Subcontracting Costs'!B:B,$C$25,'5. Subcontracting Costs'!O:O,"&lt;&gt;Error")</f>
        <v>0</v>
      </c>
      <c r="D60" s="63">
        <f>SUMIFS('1. Staff costs'!N:N,'1. Staff costs'!C:C,B60,'1. Staff costs'!B:B,$D$25,'1. Staff costs'!O:O,"&lt;&gt;Error")+SUMIFS('2-3. Travel Costs&amp;Costs of Stay'!Q:Q,'2-3. Travel Costs&amp;Costs of Stay'!C:C,B60,'2-3. Travel Costs&amp;Costs of Stay'!B:B,$D$25,'2-3. Travel Costs&amp;Costs of Stay'!R:R,"&lt;&gt;Error")+SUMIFS('4. Equipment Costs'!N:N,'4. Equipment Costs'!C:C,B60,'4. Equipment Costs'!B:B,$D$25,'4. Equipment Costs'!O:O,"&lt;&gt;Error")+SUMIFS('5. Subcontracting Costs'!N:N,'5. Subcontracting Costs'!C:C,B60,'5. Subcontracting Costs'!B:B,$D$25,'5. Subcontracting Costs'!O:O,"&lt;&gt;Error")</f>
        <v>0</v>
      </c>
      <c r="E60" s="63">
        <f>SUMIFS('1. Staff costs'!N:N,'1. Staff costs'!C:C,B60,'1. Staff costs'!B:B,$E$25,'1. Staff costs'!O:O,"&lt;&gt;Error")+SUMIFS('2-3. Travel Costs&amp;Costs of Stay'!Q:Q,'2-3. Travel Costs&amp;Costs of Stay'!C:C,B60,'2-3. Travel Costs&amp;Costs of Stay'!B:B,$E$25,'2-3. Travel Costs&amp;Costs of Stay'!R:R,"&lt;&gt;Error")+SUMIFS('4. Equipment Costs'!N:N,'4. Equipment Costs'!C:C,B60,'4. Equipment Costs'!B:B,$E$25,'4. Equipment Costs'!O:O,"&lt;&gt;Error")+SUMIFS('5. Subcontracting Costs'!N:N,'5. Subcontracting Costs'!C:C,B60,'5. Subcontracting Costs'!B:B,$E$25,'5. Subcontracting Costs'!O:O,"&lt;&gt;Error")</f>
        <v>0</v>
      </c>
      <c r="F60" s="63">
        <f>SUMIFS('1. Staff costs'!N:N,'1. Staff costs'!C:C,B60,'1. Staff costs'!B:B,$F$25,'1. Staff costs'!O:O,"&lt;&gt;Error")+SUMIFS('2-3. Travel Costs&amp;Costs of Stay'!Q:Q,'2-3. Travel Costs&amp;Costs of Stay'!C:C,B60,'2-3. Travel Costs&amp;Costs of Stay'!B:B,$F$25,'2-3. Travel Costs&amp;Costs of Stay'!R:R,"&lt;&gt;Error")+SUMIFS('4. Equipment Costs'!N:N,'4. Equipment Costs'!C:C,B60,'4. Equipment Costs'!B:B,$F$25,'4. Equipment Costs'!O:O,"&lt;&gt;Error")+SUMIFS('5. Subcontracting Costs'!N:N,'5. Subcontracting Costs'!C:C,B60,'5. Subcontracting Costs'!B:B,$F$25,'5. Subcontracting Costs'!O:O,"&lt;&gt;Error")</f>
        <v>0</v>
      </c>
      <c r="G60" s="63">
        <f>SUMIFS('1. Staff costs'!N:N,'1. Staff costs'!C:C,B60,'1. Staff costs'!B:B,$G$25,'1. Staff costs'!O:O,"&lt;&gt;Error")+SUMIFS('2-3. Travel Costs&amp;Costs of Stay'!Q:Q,'2-3. Travel Costs&amp;Costs of Stay'!C:C,B60,'2-3. Travel Costs&amp;Costs of Stay'!B:B,$G$25,'2-3. Travel Costs&amp;Costs of Stay'!R:R,"&lt;&gt;Error")+SUMIFS('4. Equipment Costs'!N:N,'4. Equipment Costs'!C:C,B60,'4. Equipment Costs'!B:B,$G$25,'4. Equipment Costs'!O:O,"&lt;&gt;Error")+SUMIFS('5. Subcontracting Costs'!N:N,'5. Subcontracting Costs'!C:C,B60,'5. Subcontracting Costs'!B:B,$G$25,'5. Subcontracting Costs'!O:O,"&lt;&gt;Error")</f>
        <v>0</v>
      </c>
      <c r="H60" s="260"/>
      <c r="I60" s="64">
        <f t="shared" si="4"/>
        <v>0</v>
      </c>
    </row>
    <row r="61" spans="2:9" x14ac:dyDescent="0.35">
      <c r="B61" s="171" t="s">
        <v>124</v>
      </c>
      <c r="C61" s="63">
        <f>SUMIFS('1. Staff costs'!N:N,'1. Staff costs'!C:C,B61,'1. Staff costs'!B:B,$C$25,'1. Staff costs'!O:O,"&lt;&gt;Error")+SUMIFS('2-3. Travel Costs&amp;Costs of Stay'!Q:Q,'2-3. Travel Costs&amp;Costs of Stay'!C:C,B61,'2-3. Travel Costs&amp;Costs of Stay'!B:B,$C$25,'2-3. Travel Costs&amp;Costs of Stay'!R:R,"&lt;&gt;Error")+SUMIFS('4. Equipment Costs'!N:N,'4. Equipment Costs'!C:C,B61,'4. Equipment Costs'!B:B,$C$25,'4. Equipment Costs'!O:O,"&lt;&gt;Error")+SUMIFS('5. Subcontracting Costs'!N:N,'5. Subcontracting Costs'!C:C,B61,'5. Subcontracting Costs'!B:B,$C$25,'5. Subcontracting Costs'!O:O,"&lt;&gt;Error")</f>
        <v>0</v>
      </c>
      <c r="D61" s="63">
        <f>SUMIFS('1. Staff costs'!N:N,'1. Staff costs'!C:C,B61,'1. Staff costs'!B:B,$D$25,'1. Staff costs'!O:O,"&lt;&gt;Error")+SUMIFS('2-3. Travel Costs&amp;Costs of Stay'!Q:Q,'2-3. Travel Costs&amp;Costs of Stay'!C:C,B61,'2-3. Travel Costs&amp;Costs of Stay'!B:B,$D$25,'2-3. Travel Costs&amp;Costs of Stay'!R:R,"&lt;&gt;Error")+SUMIFS('4. Equipment Costs'!N:N,'4. Equipment Costs'!C:C,B61,'4. Equipment Costs'!B:B,$D$25,'4. Equipment Costs'!O:O,"&lt;&gt;Error")+SUMIFS('5. Subcontracting Costs'!N:N,'5. Subcontracting Costs'!C:C,B61,'5. Subcontracting Costs'!B:B,$D$25,'5. Subcontracting Costs'!O:O,"&lt;&gt;Error")</f>
        <v>0</v>
      </c>
      <c r="E61" s="63">
        <f>SUMIFS('1. Staff costs'!N:N,'1. Staff costs'!C:C,B61,'1. Staff costs'!B:B,$E$25,'1. Staff costs'!O:O,"&lt;&gt;Error")+SUMIFS('2-3. Travel Costs&amp;Costs of Stay'!Q:Q,'2-3. Travel Costs&amp;Costs of Stay'!C:C,B61,'2-3. Travel Costs&amp;Costs of Stay'!B:B,$E$25,'2-3. Travel Costs&amp;Costs of Stay'!R:R,"&lt;&gt;Error")+SUMIFS('4. Equipment Costs'!N:N,'4. Equipment Costs'!C:C,B61,'4. Equipment Costs'!B:B,$E$25,'4. Equipment Costs'!O:O,"&lt;&gt;Error")+SUMIFS('5. Subcontracting Costs'!N:N,'5. Subcontracting Costs'!C:C,B61,'5. Subcontracting Costs'!B:B,$E$25,'5. Subcontracting Costs'!O:O,"&lt;&gt;Error")</f>
        <v>0</v>
      </c>
      <c r="F61" s="63">
        <f>SUMIFS('1. Staff costs'!N:N,'1. Staff costs'!C:C,B61,'1. Staff costs'!B:B,$F$25,'1. Staff costs'!O:O,"&lt;&gt;Error")+SUMIFS('2-3. Travel Costs&amp;Costs of Stay'!Q:Q,'2-3. Travel Costs&amp;Costs of Stay'!C:C,B61,'2-3. Travel Costs&amp;Costs of Stay'!B:B,$F$25,'2-3. Travel Costs&amp;Costs of Stay'!R:R,"&lt;&gt;Error")+SUMIFS('4. Equipment Costs'!N:N,'4. Equipment Costs'!C:C,B61,'4. Equipment Costs'!B:B,$F$25,'4. Equipment Costs'!O:O,"&lt;&gt;Error")+SUMIFS('5. Subcontracting Costs'!N:N,'5. Subcontracting Costs'!C:C,B61,'5. Subcontracting Costs'!B:B,$F$25,'5. Subcontracting Costs'!O:O,"&lt;&gt;Error")</f>
        <v>0</v>
      </c>
      <c r="G61" s="63">
        <f>SUMIFS('1. Staff costs'!N:N,'1. Staff costs'!C:C,B61,'1. Staff costs'!B:B,$G$25,'1. Staff costs'!O:O,"&lt;&gt;Error")+SUMIFS('2-3. Travel Costs&amp;Costs of Stay'!Q:Q,'2-3. Travel Costs&amp;Costs of Stay'!C:C,B61,'2-3. Travel Costs&amp;Costs of Stay'!B:B,$G$25,'2-3. Travel Costs&amp;Costs of Stay'!R:R,"&lt;&gt;Error")+SUMIFS('4. Equipment Costs'!N:N,'4. Equipment Costs'!C:C,B61,'4. Equipment Costs'!B:B,$G$25,'4. Equipment Costs'!O:O,"&lt;&gt;Error")+SUMIFS('5. Subcontracting Costs'!N:N,'5. Subcontracting Costs'!C:C,B61,'5. Subcontracting Costs'!B:B,$G$25,'5. Subcontracting Costs'!O:O,"&lt;&gt;Error")</f>
        <v>0</v>
      </c>
      <c r="H61" s="260"/>
      <c r="I61" s="64">
        <f t="shared" si="4"/>
        <v>0</v>
      </c>
    </row>
    <row r="62" spans="2:9" x14ac:dyDescent="0.35">
      <c r="B62" s="171" t="s">
        <v>125</v>
      </c>
      <c r="C62" s="63">
        <f>SUMIFS('1. Staff costs'!N:N,'1. Staff costs'!C:C,B62,'1. Staff costs'!B:B,$C$25,'1. Staff costs'!O:O,"&lt;&gt;Error")+SUMIFS('2-3. Travel Costs&amp;Costs of Stay'!Q:Q,'2-3. Travel Costs&amp;Costs of Stay'!C:C,B62,'2-3. Travel Costs&amp;Costs of Stay'!B:B,$C$25,'2-3. Travel Costs&amp;Costs of Stay'!R:R,"&lt;&gt;Error")+SUMIFS('4. Equipment Costs'!N:N,'4. Equipment Costs'!C:C,B62,'4. Equipment Costs'!B:B,$C$25,'4. Equipment Costs'!O:O,"&lt;&gt;Error")+SUMIFS('5. Subcontracting Costs'!N:N,'5. Subcontracting Costs'!C:C,B62,'5. Subcontracting Costs'!B:B,$C$25,'5. Subcontracting Costs'!O:O,"&lt;&gt;Error")</f>
        <v>0</v>
      </c>
      <c r="D62" s="63">
        <f>SUMIFS('1. Staff costs'!N:N,'1. Staff costs'!C:C,B62,'1. Staff costs'!B:B,$D$25,'1. Staff costs'!O:O,"&lt;&gt;Error")+SUMIFS('2-3. Travel Costs&amp;Costs of Stay'!Q:Q,'2-3. Travel Costs&amp;Costs of Stay'!C:C,B62,'2-3. Travel Costs&amp;Costs of Stay'!B:B,$D$25,'2-3. Travel Costs&amp;Costs of Stay'!R:R,"&lt;&gt;Error")+SUMIFS('4. Equipment Costs'!N:N,'4. Equipment Costs'!C:C,B62,'4. Equipment Costs'!B:B,$D$25,'4. Equipment Costs'!O:O,"&lt;&gt;Error")+SUMIFS('5. Subcontracting Costs'!N:N,'5. Subcontracting Costs'!C:C,B62,'5. Subcontracting Costs'!B:B,$D$25,'5. Subcontracting Costs'!O:O,"&lt;&gt;Error")</f>
        <v>0</v>
      </c>
      <c r="E62" s="63">
        <f>SUMIFS('1. Staff costs'!N:N,'1. Staff costs'!C:C,B62,'1. Staff costs'!B:B,$E$25,'1. Staff costs'!O:O,"&lt;&gt;Error")+SUMIFS('2-3. Travel Costs&amp;Costs of Stay'!Q:Q,'2-3. Travel Costs&amp;Costs of Stay'!C:C,B62,'2-3. Travel Costs&amp;Costs of Stay'!B:B,$E$25,'2-3. Travel Costs&amp;Costs of Stay'!R:R,"&lt;&gt;Error")+SUMIFS('4. Equipment Costs'!N:N,'4. Equipment Costs'!C:C,B62,'4. Equipment Costs'!B:B,$E$25,'4. Equipment Costs'!O:O,"&lt;&gt;Error")+SUMIFS('5. Subcontracting Costs'!N:N,'5. Subcontracting Costs'!C:C,B62,'5. Subcontracting Costs'!B:B,$E$25,'5. Subcontracting Costs'!O:O,"&lt;&gt;Error")</f>
        <v>0</v>
      </c>
      <c r="F62" s="63">
        <f>SUMIFS('1. Staff costs'!N:N,'1. Staff costs'!C:C,B62,'1. Staff costs'!B:B,$F$25,'1. Staff costs'!O:O,"&lt;&gt;Error")+SUMIFS('2-3. Travel Costs&amp;Costs of Stay'!Q:Q,'2-3. Travel Costs&amp;Costs of Stay'!C:C,B62,'2-3. Travel Costs&amp;Costs of Stay'!B:B,$F$25,'2-3. Travel Costs&amp;Costs of Stay'!R:R,"&lt;&gt;Error")+SUMIFS('4. Equipment Costs'!N:N,'4. Equipment Costs'!C:C,B62,'4. Equipment Costs'!B:B,$F$25,'4. Equipment Costs'!O:O,"&lt;&gt;Error")+SUMIFS('5. Subcontracting Costs'!N:N,'5. Subcontracting Costs'!C:C,B62,'5. Subcontracting Costs'!B:B,$F$25,'5. Subcontracting Costs'!O:O,"&lt;&gt;Error")</f>
        <v>0</v>
      </c>
      <c r="G62" s="63">
        <f>SUMIFS('1. Staff costs'!N:N,'1. Staff costs'!C:C,B62,'1. Staff costs'!B:B,$G$25,'1. Staff costs'!O:O,"&lt;&gt;Error")+SUMIFS('2-3. Travel Costs&amp;Costs of Stay'!Q:Q,'2-3. Travel Costs&amp;Costs of Stay'!C:C,B62,'2-3. Travel Costs&amp;Costs of Stay'!B:B,$G$25,'2-3. Travel Costs&amp;Costs of Stay'!R:R,"&lt;&gt;Error")+SUMIFS('4. Equipment Costs'!N:N,'4. Equipment Costs'!C:C,B62,'4. Equipment Costs'!B:B,$G$25,'4. Equipment Costs'!O:O,"&lt;&gt;Error")+SUMIFS('5. Subcontracting Costs'!N:N,'5. Subcontracting Costs'!C:C,B62,'5. Subcontracting Costs'!B:B,$G$25,'5. Subcontracting Costs'!O:O,"&lt;&gt;Error")</f>
        <v>0</v>
      </c>
      <c r="H62" s="260"/>
      <c r="I62" s="64">
        <f t="shared" si="4"/>
        <v>0</v>
      </c>
    </row>
    <row r="63" spans="2:9" x14ac:dyDescent="0.35">
      <c r="B63" s="171" t="s">
        <v>126</v>
      </c>
      <c r="C63" s="63">
        <f>SUMIFS('1. Staff costs'!N:N,'1. Staff costs'!C:C,B63,'1. Staff costs'!B:B,$C$25,'1. Staff costs'!O:O,"&lt;&gt;Error")+SUMIFS('2-3. Travel Costs&amp;Costs of Stay'!Q:Q,'2-3. Travel Costs&amp;Costs of Stay'!C:C,B63,'2-3. Travel Costs&amp;Costs of Stay'!B:B,$C$25,'2-3. Travel Costs&amp;Costs of Stay'!R:R,"&lt;&gt;Error")+SUMIFS('4. Equipment Costs'!N:N,'4. Equipment Costs'!C:C,B63,'4. Equipment Costs'!B:B,$C$25,'4. Equipment Costs'!O:O,"&lt;&gt;Error")+SUMIFS('5. Subcontracting Costs'!N:N,'5. Subcontracting Costs'!C:C,B63,'5. Subcontracting Costs'!B:B,$C$25,'5. Subcontracting Costs'!O:O,"&lt;&gt;Error")</f>
        <v>0</v>
      </c>
      <c r="D63" s="63">
        <f>SUMIFS('1. Staff costs'!N:N,'1. Staff costs'!C:C,B63,'1. Staff costs'!B:B,$D$25,'1. Staff costs'!O:O,"&lt;&gt;Error")+SUMIFS('2-3. Travel Costs&amp;Costs of Stay'!Q:Q,'2-3. Travel Costs&amp;Costs of Stay'!C:C,B63,'2-3. Travel Costs&amp;Costs of Stay'!B:B,$D$25,'2-3. Travel Costs&amp;Costs of Stay'!R:R,"&lt;&gt;Error")+SUMIFS('4. Equipment Costs'!N:N,'4. Equipment Costs'!C:C,B63,'4. Equipment Costs'!B:B,$D$25,'4. Equipment Costs'!O:O,"&lt;&gt;Error")+SUMIFS('5. Subcontracting Costs'!N:N,'5. Subcontracting Costs'!C:C,B63,'5. Subcontracting Costs'!B:B,$D$25,'5. Subcontracting Costs'!O:O,"&lt;&gt;Error")</f>
        <v>0</v>
      </c>
      <c r="E63" s="63">
        <f>SUMIFS('1. Staff costs'!N:N,'1. Staff costs'!C:C,B63,'1. Staff costs'!B:B,$E$25,'1. Staff costs'!O:O,"&lt;&gt;Error")+SUMIFS('2-3. Travel Costs&amp;Costs of Stay'!Q:Q,'2-3. Travel Costs&amp;Costs of Stay'!C:C,B63,'2-3. Travel Costs&amp;Costs of Stay'!B:B,$E$25,'2-3. Travel Costs&amp;Costs of Stay'!R:R,"&lt;&gt;Error")+SUMIFS('4. Equipment Costs'!N:N,'4. Equipment Costs'!C:C,B63,'4. Equipment Costs'!B:B,$E$25,'4. Equipment Costs'!O:O,"&lt;&gt;Error")+SUMIFS('5. Subcontracting Costs'!N:N,'5. Subcontracting Costs'!C:C,B63,'5. Subcontracting Costs'!B:B,$E$25,'5. Subcontracting Costs'!O:O,"&lt;&gt;Error")</f>
        <v>0</v>
      </c>
      <c r="F63" s="63">
        <f>SUMIFS('1. Staff costs'!N:N,'1. Staff costs'!C:C,B63,'1. Staff costs'!B:B,$F$25,'1. Staff costs'!O:O,"&lt;&gt;Error")+SUMIFS('2-3. Travel Costs&amp;Costs of Stay'!Q:Q,'2-3. Travel Costs&amp;Costs of Stay'!C:C,B63,'2-3. Travel Costs&amp;Costs of Stay'!B:B,$F$25,'2-3. Travel Costs&amp;Costs of Stay'!R:R,"&lt;&gt;Error")+SUMIFS('4. Equipment Costs'!N:N,'4. Equipment Costs'!C:C,B63,'4. Equipment Costs'!B:B,$F$25,'4. Equipment Costs'!O:O,"&lt;&gt;Error")+SUMIFS('5. Subcontracting Costs'!N:N,'5. Subcontracting Costs'!C:C,B63,'5. Subcontracting Costs'!B:B,$F$25,'5. Subcontracting Costs'!O:O,"&lt;&gt;Error")</f>
        <v>0</v>
      </c>
      <c r="G63" s="63">
        <f>SUMIFS('1. Staff costs'!N:N,'1. Staff costs'!C:C,B63,'1. Staff costs'!B:B,$G$25,'1. Staff costs'!O:O,"&lt;&gt;Error")+SUMIFS('2-3. Travel Costs&amp;Costs of Stay'!Q:Q,'2-3. Travel Costs&amp;Costs of Stay'!C:C,B63,'2-3. Travel Costs&amp;Costs of Stay'!B:B,$G$25,'2-3. Travel Costs&amp;Costs of Stay'!R:R,"&lt;&gt;Error")+SUMIFS('4. Equipment Costs'!N:N,'4. Equipment Costs'!C:C,B63,'4. Equipment Costs'!B:B,$G$25,'4. Equipment Costs'!O:O,"&lt;&gt;Error")+SUMIFS('5. Subcontracting Costs'!N:N,'5. Subcontracting Costs'!C:C,B63,'5. Subcontracting Costs'!B:B,$G$25,'5. Subcontracting Costs'!O:O,"&lt;&gt;Error")</f>
        <v>0</v>
      </c>
      <c r="H63" s="260"/>
      <c r="I63" s="64">
        <f t="shared" si="4"/>
        <v>0</v>
      </c>
    </row>
    <row r="64" spans="2:9" x14ac:dyDescent="0.35">
      <c r="B64" s="171" t="s">
        <v>127</v>
      </c>
      <c r="C64" s="63">
        <f>SUMIFS('1. Staff costs'!N:N,'1. Staff costs'!C:C,B64,'1. Staff costs'!B:B,$C$25,'1. Staff costs'!O:O,"&lt;&gt;Error")+SUMIFS('2-3. Travel Costs&amp;Costs of Stay'!Q:Q,'2-3. Travel Costs&amp;Costs of Stay'!C:C,B64,'2-3. Travel Costs&amp;Costs of Stay'!B:B,$C$25,'2-3. Travel Costs&amp;Costs of Stay'!R:R,"&lt;&gt;Error")+SUMIFS('4. Equipment Costs'!N:N,'4. Equipment Costs'!C:C,B64,'4. Equipment Costs'!B:B,$C$25,'4. Equipment Costs'!O:O,"&lt;&gt;Error")+SUMIFS('5. Subcontracting Costs'!N:N,'5. Subcontracting Costs'!C:C,B64,'5. Subcontracting Costs'!B:B,$C$25,'5. Subcontracting Costs'!O:O,"&lt;&gt;Error")</f>
        <v>0</v>
      </c>
      <c r="D64" s="63">
        <f>SUMIFS('1. Staff costs'!N:N,'1. Staff costs'!C:C,B64,'1. Staff costs'!B:B,$D$25,'1. Staff costs'!O:O,"&lt;&gt;Error")+SUMIFS('2-3. Travel Costs&amp;Costs of Stay'!Q:Q,'2-3. Travel Costs&amp;Costs of Stay'!C:C,B64,'2-3. Travel Costs&amp;Costs of Stay'!B:B,$D$25,'2-3. Travel Costs&amp;Costs of Stay'!R:R,"&lt;&gt;Error")+SUMIFS('4. Equipment Costs'!N:N,'4. Equipment Costs'!C:C,B64,'4. Equipment Costs'!B:B,$D$25,'4. Equipment Costs'!O:O,"&lt;&gt;Error")+SUMIFS('5. Subcontracting Costs'!N:N,'5. Subcontracting Costs'!C:C,B64,'5. Subcontracting Costs'!B:B,$D$25,'5. Subcontracting Costs'!O:O,"&lt;&gt;Error")</f>
        <v>0</v>
      </c>
      <c r="E64" s="63">
        <f>SUMIFS('1. Staff costs'!N:N,'1. Staff costs'!C:C,B64,'1. Staff costs'!B:B,$E$25,'1. Staff costs'!O:O,"&lt;&gt;Error")+SUMIFS('2-3. Travel Costs&amp;Costs of Stay'!Q:Q,'2-3. Travel Costs&amp;Costs of Stay'!C:C,B64,'2-3. Travel Costs&amp;Costs of Stay'!B:B,$E$25,'2-3. Travel Costs&amp;Costs of Stay'!R:R,"&lt;&gt;Error")+SUMIFS('4. Equipment Costs'!N:N,'4. Equipment Costs'!C:C,B64,'4. Equipment Costs'!B:B,$E$25,'4. Equipment Costs'!O:O,"&lt;&gt;Error")+SUMIFS('5. Subcontracting Costs'!N:N,'5. Subcontracting Costs'!C:C,B64,'5. Subcontracting Costs'!B:B,$E$25,'5. Subcontracting Costs'!O:O,"&lt;&gt;Error")</f>
        <v>0</v>
      </c>
      <c r="F64" s="63">
        <f>SUMIFS('1. Staff costs'!N:N,'1. Staff costs'!C:C,B64,'1. Staff costs'!B:B,$F$25,'1. Staff costs'!O:O,"&lt;&gt;Error")+SUMIFS('2-3. Travel Costs&amp;Costs of Stay'!Q:Q,'2-3. Travel Costs&amp;Costs of Stay'!C:C,B64,'2-3. Travel Costs&amp;Costs of Stay'!B:B,$F$25,'2-3. Travel Costs&amp;Costs of Stay'!R:R,"&lt;&gt;Error")+SUMIFS('4. Equipment Costs'!N:N,'4. Equipment Costs'!C:C,B64,'4. Equipment Costs'!B:B,$F$25,'4. Equipment Costs'!O:O,"&lt;&gt;Error")+SUMIFS('5. Subcontracting Costs'!N:N,'5. Subcontracting Costs'!C:C,B64,'5. Subcontracting Costs'!B:B,$F$25,'5. Subcontracting Costs'!O:O,"&lt;&gt;Error")</f>
        <v>0</v>
      </c>
      <c r="G64" s="63">
        <f>SUMIFS('1. Staff costs'!N:N,'1. Staff costs'!C:C,B64,'1. Staff costs'!B:B,$G$25,'1. Staff costs'!O:O,"&lt;&gt;Error")+SUMIFS('2-3. Travel Costs&amp;Costs of Stay'!Q:Q,'2-3. Travel Costs&amp;Costs of Stay'!C:C,B64,'2-3. Travel Costs&amp;Costs of Stay'!B:B,$G$25,'2-3. Travel Costs&amp;Costs of Stay'!R:R,"&lt;&gt;Error")+SUMIFS('4. Equipment Costs'!N:N,'4. Equipment Costs'!C:C,B64,'4. Equipment Costs'!B:B,$G$25,'4. Equipment Costs'!O:O,"&lt;&gt;Error")+SUMIFS('5. Subcontracting Costs'!N:N,'5. Subcontracting Costs'!C:C,B64,'5. Subcontracting Costs'!B:B,$G$25,'5. Subcontracting Costs'!O:O,"&lt;&gt;Error")</f>
        <v>0</v>
      </c>
      <c r="H64" s="260"/>
      <c r="I64" s="64">
        <f t="shared" si="4"/>
        <v>0</v>
      </c>
    </row>
    <row r="65" spans="2:9" x14ac:dyDescent="0.35">
      <c r="B65" s="171" t="s">
        <v>128</v>
      </c>
      <c r="C65" s="63">
        <f>SUMIFS('1. Staff costs'!N:N,'1. Staff costs'!C:C,B65,'1. Staff costs'!B:B,$C$25,'1. Staff costs'!O:O,"&lt;&gt;Error")+SUMIFS('2-3. Travel Costs&amp;Costs of Stay'!Q:Q,'2-3. Travel Costs&amp;Costs of Stay'!C:C,B65,'2-3. Travel Costs&amp;Costs of Stay'!B:B,$C$25,'2-3. Travel Costs&amp;Costs of Stay'!R:R,"&lt;&gt;Error")+SUMIFS('4. Equipment Costs'!N:N,'4. Equipment Costs'!C:C,B65,'4. Equipment Costs'!B:B,$C$25,'4. Equipment Costs'!O:O,"&lt;&gt;Error")+SUMIFS('5. Subcontracting Costs'!N:N,'5. Subcontracting Costs'!C:C,B65,'5. Subcontracting Costs'!B:B,$C$25,'5. Subcontracting Costs'!O:O,"&lt;&gt;Error")</f>
        <v>0</v>
      </c>
      <c r="D65" s="63">
        <f>SUMIFS('1. Staff costs'!N:N,'1. Staff costs'!C:C,B65,'1. Staff costs'!B:B,$D$25,'1. Staff costs'!O:O,"&lt;&gt;Error")+SUMIFS('2-3. Travel Costs&amp;Costs of Stay'!Q:Q,'2-3. Travel Costs&amp;Costs of Stay'!C:C,B65,'2-3. Travel Costs&amp;Costs of Stay'!B:B,$D$25,'2-3. Travel Costs&amp;Costs of Stay'!R:R,"&lt;&gt;Error")+SUMIFS('4. Equipment Costs'!N:N,'4. Equipment Costs'!C:C,B65,'4. Equipment Costs'!B:B,$D$25,'4. Equipment Costs'!O:O,"&lt;&gt;Error")+SUMIFS('5. Subcontracting Costs'!N:N,'5. Subcontracting Costs'!C:C,B65,'5. Subcontracting Costs'!B:B,$D$25,'5. Subcontracting Costs'!O:O,"&lt;&gt;Error")</f>
        <v>0</v>
      </c>
      <c r="E65" s="63">
        <f>SUMIFS('1. Staff costs'!N:N,'1. Staff costs'!C:C,B65,'1. Staff costs'!B:B,$E$25,'1. Staff costs'!O:O,"&lt;&gt;Error")+SUMIFS('2-3. Travel Costs&amp;Costs of Stay'!Q:Q,'2-3. Travel Costs&amp;Costs of Stay'!C:C,B65,'2-3. Travel Costs&amp;Costs of Stay'!B:B,$E$25,'2-3. Travel Costs&amp;Costs of Stay'!R:R,"&lt;&gt;Error")+SUMIFS('4. Equipment Costs'!N:N,'4. Equipment Costs'!C:C,B65,'4. Equipment Costs'!B:B,$E$25,'4. Equipment Costs'!O:O,"&lt;&gt;Error")+SUMIFS('5. Subcontracting Costs'!N:N,'5. Subcontracting Costs'!C:C,B65,'5. Subcontracting Costs'!B:B,$E$25,'5. Subcontracting Costs'!O:O,"&lt;&gt;Error")</f>
        <v>0</v>
      </c>
      <c r="F65" s="63">
        <f>SUMIFS('1. Staff costs'!N:N,'1. Staff costs'!C:C,B65,'1. Staff costs'!B:B,$F$25,'1. Staff costs'!O:O,"&lt;&gt;Error")+SUMIFS('2-3. Travel Costs&amp;Costs of Stay'!Q:Q,'2-3. Travel Costs&amp;Costs of Stay'!C:C,B65,'2-3. Travel Costs&amp;Costs of Stay'!B:B,$F$25,'2-3. Travel Costs&amp;Costs of Stay'!R:R,"&lt;&gt;Error")+SUMIFS('4. Equipment Costs'!N:N,'4. Equipment Costs'!C:C,B65,'4. Equipment Costs'!B:B,$F$25,'4. Equipment Costs'!O:O,"&lt;&gt;Error")+SUMIFS('5. Subcontracting Costs'!N:N,'5. Subcontracting Costs'!C:C,B65,'5. Subcontracting Costs'!B:B,$F$25,'5. Subcontracting Costs'!O:O,"&lt;&gt;Error")</f>
        <v>0</v>
      </c>
      <c r="G65" s="63">
        <f>SUMIFS('1. Staff costs'!N:N,'1. Staff costs'!C:C,B65,'1. Staff costs'!B:B,$G$25,'1. Staff costs'!O:O,"&lt;&gt;Error")+SUMIFS('2-3. Travel Costs&amp;Costs of Stay'!Q:Q,'2-3. Travel Costs&amp;Costs of Stay'!C:C,B65,'2-3. Travel Costs&amp;Costs of Stay'!B:B,$G$25,'2-3. Travel Costs&amp;Costs of Stay'!R:R,"&lt;&gt;Error")+SUMIFS('4. Equipment Costs'!N:N,'4. Equipment Costs'!C:C,B65,'4. Equipment Costs'!B:B,$G$25,'4. Equipment Costs'!O:O,"&lt;&gt;Error")+SUMIFS('5. Subcontracting Costs'!N:N,'5. Subcontracting Costs'!C:C,B65,'5. Subcontracting Costs'!B:B,$G$25,'5. Subcontracting Costs'!O:O,"&lt;&gt;Error")</f>
        <v>0</v>
      </c>
      <c r="H65" s="260"/>
      <c r="I65" s="64">
        <f t="shared" si="4"/>
        <v>0</v>
      </c>
    </row>
    <row r="66" spans="2:9" x14ac:dyDescent="0.35">
      <c r="B66" s="171" t="s">
        <v>136</v>
      </c>
      <c r="C66" s="63">
        <f>SUMIFS('1. Staff costs'!N:N,'1. Staff costs'!C:C,B66,'1. Staff costs'!B:B,$C$25,'1. Staff costs'!O:O,"&lt;&gt;Error")+SUMIFS('2-3. Travel Costs&amp;Costs of Stay'!Q:Q,'2-3. Travel Costs&amp;Costs of Stay'!C:C,B66,'2-3. Travel Costs&amp;Costs of Stay'!B:B,$C$25,'2-3. Travel Costs&amp;Costs of Stay'!R:R,"&lt;&gt;Error")+SUMIFS('4. Equipment Costs'!N:N,'4. Equipment Costs'!C:C,B66,'4. Equipment Costs'!B:B,$C$25,'4. Equipment Costs'!O:O,"&lt;&gt;Error")+SUMIFS('5. Subcontracting Costs'!N:N,'5. Subcontracting Costs'!C:C,B66,'5. Subcontracting Costs'!B:B,$C$25,'5. Subcontracting Costs'!O:O,"&lt;&gt;Error")</f>
        <v>0</v>
      </c>
      <c r="D66" s="63">
        <f>SUMIFS('1. Staff costs'!N:N,'1. Staff costs'!C:C,B66,'1. Staff costs'!B:B,$D$25,'1. Staff costs'!O:O,"&lt;&gt;Error")+SUMIFS('2-3. Travel Costs&amp;Costs of Stay'!Q:Q,'2-3. Travel Costs&amp;Costs of Stay'!C:C,B66,'2-3. Travel Costs&amp;Costs of Stay'!B:B,$D$25,'2-3. Travel Costs&amp;Costs of Stay'!R:R,"&lt;&gt;Error")+SUMIFS('4. Equipment Costs'!N:N,'4. Equipment Costs'!C:C,B66,'4. Equipment Costs'!B:B,$D$25,'4. Equipment Costs'!O:O,"&lt;&gt;Error")+SUMIFS('5. Subcontracting Costs'!N:N,'5. Subcontracting Costs'!C:C,B66,'5. Subcontracting Costs'!B:B,$D$25,'5. Subcontracting Costs'!O:O,"&lt;&gt;Error")</f>
        <v>0</v>
      </c>
      <c r="E66" s="63">
        <f>SUMIFS('1. Staff costs'!N:N,'1. Staff costs'!C:C,B66,'1. Staff costs'!B:B,$E$25,'1. Staff costs'!O:O,"&lt;&gt;Error")+SUMIFS('2-3. Travel Costs&amp;Costs of Stay'!Q:Q,'2-3. Travel Costs&amp;Costs of Stay'!C:C,B66,'2-3. Travel Costs&amp;Costs of Stay'!B:B,$E$25,'2-3. Travel Costs&amp;Costs of Stay'!R:R,"&lt;&gt;Error")+SUMIFS('4. Equipment Costs'!N:N,'4. Equipment Costs'!C:C,B66,'4. Equipment Costs'!B:B,$E$25,'4. Equipment Costs'!O:O,"&lt;&gt;Error")+SUMIFS('5. Subcontracting Costs'!N:N,'5. Subcontracting Costs'!C:C,B66,'5. Subcontracting Costs'!B:B,$E$25,'5. Subcontracting Costs'!O:O,"&lt;&gt;Error")</f>
        <v>0</v>
      </c>
      <c r="F66" s="63">
        <f>SUMIFS('1. Staff costs'!N:N,'1. Staff costs'!C:C,B66,'1. Staff costs'!B:B,$F$25,'1. Staff costs'!O:O,"&lt;&gt;Error")+SUMIFS('2-3. Travel Costs&amp;Costs of Stay'!Q:Q,'2-3. Travel Costs&amp;Costs of Stay'!C:C,B66,'2-3. Travel Costs&amp;Costs of Stay'!B:B,$F$25,'2-3. Travel Costs&amp;Costs of Stay'!R:R,"&lt;&gt;Error")+SUMIFS('4. Equipment Costs'!N:N,'4. Equipment Costs'!C:C,B66,'4. Equipment Costs'!B:B,$F$25,'4. Equipment Costs'!O:O,"&lt;&gt;Error")+SUMIFS('5. Subcontracting Costs'!N:N,'5. Subcontracting Costs'!C:C,B66,'5. Subcontracting Costs'!B:B,$F$25,'5. Subcontracting Costs'!O:O,"&lt;&gt;Error")</f>
        <v>0</v>
      </c>
      <c r="G66" s="63">
        <f>SUMIFS('1. Staff costs'!N:N,'1. Staff costs'!C:C,B66,'1. Staff costs'!B:B,$G$25,'1. Staff costs'!O:O,"&lt;&gt;Error")+SUMIFS('2-3. Travel Costs&amp;Costs of Stay'!Q:Q,'2-3. Travel Costs&amp;Costs of Stay'!C:C,B66,'2-3. Travel Costs&amp;Costs of Stay'!B:B,$G$25,'2-3. Travel Costs&amp;Costs of Stay'!R:R,"&lt;&gt;Error")+SUMIFS('4. Equipment Costs'!N:N,'4. Equipment Costs'!C:C,B66,'4. Equipment Costs'!B:B,$G$25,'4. Equipment Costs'!O:O,"&lt;&gt;Error")+SUMIFS('5. Subcontracting Costs'!N:N,'5. Subcontracting Costs'!C:C,B66,'5. Subcontracting Costs'!B:B,$G$25,'5. Subcontracting Costs'!O:O,"&lt;&gt;Error")</f>
        <v>0</v>
      </c>
      <c r="H66" s="260"/>
      <c r="I66" s="64">
        <f t="shared" si="4"/>
        <v>0</v>
      </c>
    </row>
    <row r="67" spans="2:9" x14ac:dyDescent="0.35">
      <c r="B67" s="171" t="s">
        <v>137</v>
      </c>
      <c r="C67" s="63">
        <f>SUMIFS('1. Staff costs'!N:N,'1. Staff costs'!C:C,B67,'1. Staff costs'!B:B,$C$25,'1. Staff costs'!O:O,"&lt;&gt;Error")+SUMIFS('2-3. Travel Costs&amp;Costs of Stay'!Q:Q,'2-3. Travel Costs&amp;Costs of Stay'!C:C,B67,'2-3. Travel Costs&amp;Costs of Stay'!B:B,$C$25,'2-3. Travel Costs&amp;Costs of Stay'!R:R,"&lt;&gt;Error")+SUMIFS('4. Equipment Costs'!N:N,'4. Equipment Costs'!C:C,B67,'4. Equipment Costs'!B:B,$C$25,'4. Equipment Costs'!O:O,"&lt;&gt;Error")+SUMIFS('5. Subcontracting Costs'!N:N,'5. Subcontracting Costs'!C:C,B67,'5. Subcontracting Costs'!B:B,$C$25,'5. Subcontracting Costs'!O:O,"&lt;&gt;Error")</f>
        <v>0</v>
      </c>
      <c r="D67" s="63">
        <f>SUMIFS('1. Staff costs'!N:N,'1. Staff costs'!C:C,B67,'1. Staff costs'!B:B,$D$25,'1. Staff costs'!O:O,"&lt;&gt;Error")+SUMIFS('2-3. Travel Costs&amp;Costs of Stay'!Q:Q,'2-3. Travel Costs&amp;Costs of Stay'!C:C,B67,'2-3. Travel Costs&amp;Costs of Stay'!B:B,$D$25,'2-3. Travel Costs&amp;Costs of Stay'!R:R,"&lt;&gt;Error")+SUMIFS('4. Equipment Costs'!N:N,'4. Equipment Costs'!C:C,B67,'4. Equipment Costs'!B:B,$D$25,'4. Equipment Costs'!O:O,"&lt;&gt;Error")+SUMIFS('5. Subcontracting Costs'!N:N,'5. Subcontracting Costs'!C:C,B67,'5. Subcontracting Costs'!B:B,$D$25,'5. Subcontracting Costs'!O:O,"&lt;&gt;Error")</f>
        <v>0</v>
      </c>
      <c r="E67" s="63">
        <f>SUMIFS('1. Staff costs'!N:N,'1. Staff costs'!C:C,B67,'1. Staff costs'!B:B,$E$25,'1. Staff costs'!O:O,"&lt;&gt;Error")+SUMIFS('2-3. Travel Costs&amp;Costs of Stay'!Q:Q,'2-3. Travel Costs&amp;Costs of Stay'!C:C,B67,'2-3. Travel Costs&amp;Costs of Stay'!B:B,$E$25,'2-3. Travel Costs&amp;Costs of Stay'!R:R,"&lt;&gt;Error")+SUMIFS('4. Equipment Costs'!N:N,'4. Equipment Costs'!C:C,B67,'4. Equipment Costs'!B:B,$E$25,'4. Equipment Costs'!O:O,"&lt;&gt;Error")+SUMIFS('5. Subcontracting Costs'!N:N,'5. Subcontracting Costs'!C:C,B67,'5. Subcontracting Costs'!B:B,$E$25,'5. Subcontracting Costs'!O:O,"&lt;&gt;Error")</f>
        <v>0</v>
      </c>
      <c r="F67" s="63">
        <f>SUMIFS('1. Staff costs'!N:N,'1. Staff costs'!C:C,B67,'1. Staff costs'!B:B,$F$25,'1. Staff costs'!O:O,"&lt;&gt;Error")+SUMIFS('2-3. Travel Costs&amp;Costs of Stay'!Q:Q,'2-3. Travel Costs&amp;Costs of Stay'!C:C,B67,'2-3. Travel Costs&amp;Costs of Stay'!B:B,$F$25,'2-3. Travel Costs&amp;Costs of Stay'!R:R,"&lt;&gt;Error")+SUMIFS('4. Equipment Costs'!N:N,'4. Equipment Costs'!C:C,B67,'4. Equipment Costs'!B:B,$F$25,'4. Equipment Costs'!O:O,"&lt;&gt;Error")+SUMIFS('5. Subcontracting Costs'!N:N,'5. Subcontracting Costs'!C:C,B67,'5. Subcontracting Costs'!B:B,$F$25,'5. Subcontracting Costs'!O:O,"&lt;&gt;Error")</f>
        <v>0</v>
      </c>
      <c r="G67" s="63">
        <f>SUMIFS('1. Staff costs'!N:N,'1. Staff costs'!C:C,B67,'1. Staff costs'!B:B,$G$25,'1. Staff costs'!O:O,"&lt;&gt;Error")+SUMIFS('2-3. Travel Costs&amp;Costs of Stay'!Q:Q,'2-3. Travel Costs&amp;Costs of Stay'!C:C,B67,'2-3. Travel Costs&amp;Costs of Stay'!B:B,$G$25,'2-3. Travel Costs&amp;Costs of Stay'!R:R,"&lt;&gt;Error")+SUMIFS('4. Equipment Costs'!N:N,'4. Equipment Costs'!C:C,B67,'4. Equipment Costs'!B:B,$G$25,'4. Equipment Costs'!O:O,"&lt;&gt;Error")+SUMIFS('5. Subcontracting Costs'!N:N,'5. Subcontracting Costs'!C:C,B67,'5. Subcontracting Costs'!B:B,$G$25,'5. Subcontracting Costs'!O:O,"&lt;&gt;Error")</f>
        <v>0</v>
      </c>
      <c r="H67" s="260"/>
      <c r="I67" s="64">
        <f t="shared" si="4"/>
        <v>0</v>
      </c>
    </row>
    <row r="68" spans="2:9" x14ac:dyDescent="0.35">
      <c r="B68" s="171" t="s">
        <v>138</v>
      </c>
      <c r="C68" s="63">
        <f>SUMIFS('1. Staff costs'!N:N,'1. Staff costs'!C:C,B68,'1. Staff costs'!B:B,$C$25,'1. Staff costs'!O:O,"&lt;&gt;Error")+SUMIFS('2-3. Travel Costs&amp;Costs of Stay'!Q:Q,'2-3. Travel Costs&amp;Costs of Stay'!C:C,B68,'2-3. Travel Costs&amp;Costs of Stay'!B:B,$C$25,'2-3. Travel Costs&amp;Costs of Stay'!R:R,"&lt;&gt;Error")+SUMIFS('4. Equipment Costs'!N:N,'4. Equipment Costs'!C:C,B68,'4. Equipment Costs'!B:B,$C$25,'4. Equipment Costs'!O:O,"&lt;&gt;Error")+SUMIFS('5. Subcontracting Costs'!N:N,'5. Subcontracting Costs'!C:C,B68,'5. Subcontracting Costs'!B:B,$C$25,'5. Subcontracting Costs'!O:O,"&lt;&gt;Error")</f>
        <v>0</v>
      </c>
      <c r="D68" s="63">
        <f>SUMIFS('1. Staff costs'!N:N,'1. Staff costs'!C:C,B68,'1. Staff costs'!B:B,$D$25,'1. Staff costs'!O:O,"&lt;&gt;Error")+SUMIFS('2-3. Travel Costs&amp;Costs of Stay'!Q:Q,'2-3. Travel Costs&amp;Costs of Stay'!C:C,B68,'2-3. Travel Costs&amp;Costs of Stay'!B:B,$D$25,'2-3. Travel Costs&amp;Costs of Stay'!R:R,"&lt;&gt;Error")+SUMIFS('4. Equipment Costs'!N:N,'4. Equipment Costs'!C:C,B68,'4. Equipment Costs'!B:B,$D$25,'4. Equipment Costs'!O:O,"&lt;&gt;Error")+SUMIFS('5. Subcontracting Costs'!N:N,'5. Subcontracting Costs'!C:C,B68,'5. Subcontracting Costs'!B:B,$D$25,'5. Subcontracting Costs'!O:O,"&lt;&gt;Error")</f>
        <v>0</v>
      </c>
      <c r="E68" s="63">
        <f>SUMIFS('1. Staff costs'!N:N,'1. Staff costs'!C:C,B68,'1. Staff costs'!B:B,$E$25,'1. Staff costs'!O:O,"&lt;&gt;Error")+SUMIFS('2-3. Travel Costs&amp;Costs of Stay'!Q:Q,'2-3. Travel Costs&amp;Costs of Stay'!C:C,B68,'2-3. Travel Costs&amp;Costs of Stay'!B:B,$E$25,'2-3. Travel Costs&amp;Costs of Stay'!R:R,"&lt;&gt;Error")+SUMIFS('4. Equipment Costs'!N:N,'4. Equipment Costs'!C:C,B68,'4. Equipment Costs'!B:B,$E$25,'4. Equipment Costs'!O:O,"&lt;&gt;Error")+SUMIFS('5. Subcontracting Costs'!N:N,'5. Subcontracting Costs'!C:C,B68,'5. Subcontracting Costs'!B:B,$E$25,'5. Subcontracting Costs'!O:O,"&lt;&gt;Error")</f>
        <v>0</v>
      </c>
      <c r="F68" s="63">
        <f>SUMIFS('1. Staff costs'!N:N,'1. Staff costs'!C:C,B68,'1. Staff costs'!B:B,$F$25,'1. Staff costs'!O:O,"&lt;&gt;Error")+SUMIFS('2-3. Travel Costs&amp;Costs of Stay'!Q:Q,'2-3. Travel Costs&amp;Costs of Stay'!C:C,B68,'2-3. Travel Costs&amp;Costs of Stay'!B:B,$F$25,'2-3. Travel Costs&amp;Costs of Stay'!R:R,"&lt;&gt;Error")+SUMIFS('4. Equipment Costs'!N:N,'4. Equipment Costs'!C:C,B68,'4. Equipment Costs'!B:B,$F$25,'4. Equipment Costs'!O:O,"&lt;&gt;Error")+SUMIFS('5. Subcontracting Costs'!N:N,'5. Subcontracting Costs'!C:C,B68,'5. Subcontracting Costs'!B:B,$F$25,'5. Subcontracting Costs'!O:O,"&lt;&gt;Error")</f>
        <v>0</v>
      </c>
      <c r="G68" s="63">
        <f>SUMIFS('1. Staff costs'!N:N,'1. Staff costs'!C:C,B68,'1. Staff costs'!B:B,$G$25,'1. Staff costs'!O:O,"&lt;&gt;Error")+SUMIFS('2-3. Travel Costs&amp;Costs of Stay'!Q:Q,'2-3. Travel Costs&amp;Costs of Stay'!C:C,B68,'2-3. Travel Costs&amp;Costs of Stay'!B:B,$G$25,'2-3. Travel Costs&amp;Costs of Stay'!R:R,"&lt;&gt;Error")+SUMIFS('4. Equipment Costs'!N:N,'4. Equipment Costs'!C:C,B68,'4. Equipment Costs'!B:B,$G$25,'4. Equipment Costs'!O:O,"&lt;&gt;Error")+SUMIFS('5. Subcontracting Costs'!N:N,'5. Subcontracting Costs'!C:C,B68,'5. Subcontracting Costs'!B:B,$G$25,'5. Subcontracting Costs'!O:O,"&lt;&gt;Error")</f>
        <v>0</v>
      </c>
      <c r="H68" s="260"/>
      <c r="I68" s="64">
        <f t="shared" si="4"/>
        <v>0</v>
      </c>
    </row>
    <row r="69" spans="2:9" x14ac:dyDescent="0.35">
      <c r="B69" s="171" t="s">
        <v>139</v>
      </c>
      <c r="C69" s="63">
        <f>SUMIFS('1. Staff costs'!N:N,'1. Staff costs'!C:C,B69,'1. Staff costs'!B:B,$C$25,'1. Staff costs'!O:O,"&lt;&gt;Error")+SUMIFS('2-3. Travel Costs&amp;Costs of Stay'!Q:Q,'2-3. Travel Costs&amp;Costs of Stay'!C:C,B69,'2-3. Travel Costs&amp;Costs of Stay'!B:B,$C$25,'2-3. Travel Costs&amp;Costs of Stay'!R:R,"&lt;&gt;Error")+SUMIFS('4. Equipment Costs'!N:N,'4. Equipment Costs'!C:C,B69,'4. Equipment Costs'!B:B,$C$25,'4. Equipment Costs'!O:O,"&lt;&gt;Error")+SUMIFS('5. Subcontracting Costs'!N:N,'5. Subcontracting Costs'!C:C,B69,'5. Subcontracting Costs'!B:B,$C$25,'5. Subcontracting Costs'!O:O,"&lt;&gt;Error")</f>
        <v>0</v>
      </c>
      <c r="D69" s="63">
        <f>SUMIFS('1. Staff costs'!N:N,'1. Staff costs'!C:C,B69,'1. Staff costs'!B:B,$D$25,'1. Staff costs'!O:O,"&lt;&gt;Error")+SUMIFS('2-3. Travel Costs&amp;Costs of Stay'!Q:Q,'2-3. Travel Costs&amp;Costs of Stay'!C:C,B69,'2-3. Travel Costs&amp;Costs of Stay'!B:B,$D$25,'2-3. Travel Costs&amp;Costs of Stay'!R:R,"&lt;&gt;Error")+SUMIFS('4. Equipment Costs'!N:N,'4. Equipment Costs'!C:C,B69,'4. Equipment Costs'!B:B,$D$25,'4. Equipment Costs'!O:O,"&lt;&gt;Error")+SUMIFS('5. Subcontracting Costs'!N:N,'5. Subcontracting Costs'!C:C,B69,'5. Subcontracting Costs'!B:B,$D$25,'5. Subcontracting Costs'!O:O,"&lt;&gt;Error")</f>
        <v>0</v>
      </c>
      <c r="E69" s="63">
        <f>SUMIFS('1. Staff costs'!N:N,'1. Staff costs'!C:C,B69,'1. Staff costs'!B:B,$E$25,'1. Staff costs'!O:O,"&lt;&gt;Error")+SUMIFS('2-3. Travel Costs&amp;Costs of Stay'!Q:Q,'2-3. Travel Costs&amp;Costs of Stay'!C:C,B69,'2-3. Travel Costs&amp;Costs of Stay'!B:B,$E$25,'2-3. Travel Costs&amp;Costs of Stay'!R:R,"&lt;&gt;Error")+SUMIFS('4. Equipment Costs'!N:N,'4. Equipment Costs'!C:C,B69,'4. Equipment Costs'!B:B,$E$25,'4. Equipment Costs'!O:O,"&lt;&gt;Error")+SUMIFS('5. Subcontracting Costs'!N:N,'5. Subcontracting Costs'!C:C,B69,'5. Subcontracting Costs'!B:B,$E$25,'5. Subcontracting Costs'!O:O,"&lt;&gt;Error")</f>
        <v>0</v>
      </c>
      <c r="F69" s="63">
        <f>SUMIFS('1. Staff costs'!N:N,'1. Staff costs'!C:C,B69,'1. Staff costs'!B:B,$F$25,'1. Staff costs'!O:O,"&lt;&gt;Error")+SUMIFS('2-3. Travel Costs&amp;Costs of Stay'!Q:Q,'2-3. Travel Costs&amp;Costs of Stay'!C:C,B69,'2-3. Travel Costs&amp;Costs of Stay'!B:B,$F$25,'2-3. Travel Costs&amp;Costs of Stay'!R:R,"&lt;&gt;Error")+SUMIFS('4. Equipment Costs'!N:N,'4. Equipment Costs'!C:C,B69,'4. Equipment Costs'!B:B,$F$25,'4. Equipment Costs'!O:O,"&lt;&gt;Error")+SUMIFS('5. Subcontracting Costs'!N:N,'5. Subcontracting Costs'!C:C,B69,'5. Subcontracting Costs'!B:B,$F$25,'5. Subcontracting Costs'!O:O,"&lt;&gt;Error")</f>
        <v>0</v>
      </c>
      <c r="G69" s="63">
        <f>SUMIFS('1. Staff costs'!N:N,'1. Staff costs'!C:C,B69,'1. Staff costs'!B:B,$G$25,'1. Staff costs'!O:O,"&lt;&gt;Error")+SUMIFS('2-3. Travel Costs&amp;Costs of Stay'!Q:Q,'2-3. Travel Costs&amp;Costs of Stay'!C:C,B69,'2-3. Travel Costs&amp;Costs of Stay'!B:B,$G$25,'2-3. Travel Costs&amp;Costs of Stay'!R:R,"&lt;&gt;Error")+SUMIFS('4. Equipment Costs'!N:N,'4. Equipment Costs'!C:C,B69,'4. Equipment Costs'!B:B,$G$25,'4. Equipment Costs'!O:O,"&lt;&gt;Error")+SUMIFS('5. Subcontracting Costs'!N:N,'5. Subcontracting Costs'!C:C,B69,'5. Subcontracting Costs'!B:B,$G$25,'5. Subcontracting Costs'!O:O,"&lt;&gt;Error")</f>
        <v>0</v>
      </c>
      <c r="H69" s="260"/>
      <c r="I69" s="64">
        <f t="shared" si="4"/>
        <v>0</v>
      </c>
    </row>
    <row r="70" spans="2:9" x14ac:dyDescent="0.35">
      <c r="B70" s="171" t="s">
        <v>140</v>
      </c>
      <c r="C70" s="63">
        <f>SUMIFS('1. Staff costs'!N:N,'1. Staff costs'!C:C,B70,'1. Staff costs'!B:B,$C$25,'1. Staff costs'!O:O,"&lt;&gt;Error")+SUMIFS('2-3. Travel Costs&amp;Costs of Stay'!Q:Q,'2-3. Travel Costs&amp;Costs of Stay'!C:C,B70,'2-3. Travel Costs&amp;Costs of Stay'!B:B,$C$25,'2-3. Travel Costs&amp;Costs of Stay'!R:R,"&lt;&gt;Error")+SUMIFS('4. Equipment Costs'!N:N,'4. Equipment Costs'!C:C,B70,'4. Equipment Costs'!B:B,$C$25,'4. Equipment Costs'!O:O,"&lt;&gt;Error")+SUMIFS('5. Subcontracting Costs'!N:N,'5. Subcontracting Costs'!C:C,B70,'5. Subcontracting Costs'!B:B,$C$25,'5. Subcontracting Costs'!O:O,"&lt;&gt;Error")</f>
        <v>0</v>
      </c>
      <c r="D70" s="63">
        <f>SUMIFS('1. Staff costs'!N:N,'1. Staff costs'!C:C,B70,'1. Staff costs'!B:B,$D$25,'1. Staff costs'!O:O,"&lt;&gt;Error")+SUMIFS('2-3. Travel Costs&amp;Costs of Stay'!Q:Q,'2-3. Travel Costs&amp;Costs of Stay'!C:C,B70,'2-3. Travel Costs&amp;Costs of Stay'!B:B,$D$25,'2-3. Travel Costs&amp;Costs of Stay'!R:R,"&lt;&gt;Error")+SUMIFS('4. Equipment Costs'!N:N,'4. Equipment Costs'!C:C,B70,'4. Equipment Costs'!B:B,$D$25,'4. Equipment Costs'!O:O,"&lt;&gt;Error")+SUMIFS('5. Subcontracting Costs'!N:N,'5. Subcontracting Costs'!C:C,B70,'5. Subcontracting Costs'!B:B,$D$25,'5. Subcontracting Costs'!O:O,"&lt;&gt;Error")</f>
        <v>0</v>
      </c>
      <c r="E70" s="63">
        <f>SUMIFS('1. Staff costs'!N:N,'1. Staff costs'!C:C,B70,'1. Staff costs'!B:B,$E$25,'1. Staff costs'!O:O,"&lt;&gt;Error")+SUMIFS('2-3. Travel Costs&amp;Costs of Stay'!Q:Q,'2-3. Travel Costs&amp;Costs of Stay'!C:C,B70,'2-3. Travel Costs&amp;Costs of Stay'!B:B,$E$25,'2-3. Travel Costs&amp;Costs of Stay'!R:R,"&lt;&gt;Error")+SUMIFS('4. Equipment Costs'!N:N,'4. Equipment Costs'!C:C,B70,'4. Equipment Costs'!B:B,$E$25,'4. Equipment Costs'!O:O,"&lt;&gt;Error")+SUMIFS('5. Subcontracting Costs'!N:N,'5. Subcontracting Costs'!C:C,B70,'5. Subcontracting Costs'!B:B,$E$25,'5. Subcontracting Costs'!O:O,"&lt;&gt;Error")</f>
        <v>0</v>
      </c>
      <c r="F70" s="63">
        <f>SUMIFS('1. Staff costs'!N:N,'1. Staff costs'!C:C,B70,'1. Staff costs'!B:B,$F$25,'1. Staff costs'!O:O,"&lt;&gt;Error")+SUMIFS('2-3. Travel Costs&amp;Costs of Stay'!Q:Q,'2-3. Travel Costs&amp;Costs of Stay'!C:C,B70,'2-3. Travel Costs&amp;Costs of Stay'!B:B,$F$25,'2-3. Travel Costs&amp;Costs of Stay'!R:R,"&lt;&gt;Error")+SUMIFS('4. Equipment Costs'!N:N,'4. Equipment Costs'!C:C,B70,'4. Equipment Costs'!B:B,$F$25,'4. Equipment Costs'!O:O,"&lt;&gt;Error")+SUMIFS('5. Subcontracting Costs'!N:N,'5. Subcontracting Costs'!C:C,B70,'5. Subcontracting Costs'!B:B,$F$25,'5. Subcontracting Costs'!O:O,"&lt;&gt;Error")</f>
        <v>0</v>
      </c>
      <c r="G70" s="63">
        <f>SUMIFS('1. Staff costs'!N:N,'1. Staff costs'!C:C,B70,'1. Staff costs'!B:B,$G$25,'1. Staff costs'!O:O,"&lt;&gt;Error")+SUMIFS('2-3. Travel Costs&amp;Costs of Stay'!Q:Q,'2-3. Travel Costs&amp;Costs of Stay'!C:C,B70,'2-3. Travel Costs&amp;Costs of Stay'!B:B,$G$25,'2-3. Travel Costs&amp;Costs of Stay'!R:R,"&lt;&gt;Error")+SUMIFS('4. Equipment Costs'!N:N,'4. Equipment Costs'!C:C,B70,'4. Equipment Costs'!B:B,$G$25,'4. Equipment Costs'!O:O,"&lt;&gt;Error")+SUMIFS('5. Subcontracting Costs'!N:N,'5. Subcontracting Costs'!C:C,B70,'5. Subcontracting Costs'!B:B,$G$25,'5. Subcontracting Costs'!O:O,"&lt;&gt;Error")</f>
        <v>0</v>
      </c>
      <c r="H70" s="260"/>
      <c r="I70" s="64">
        <f t="shared" si="4"/>
        <v>0</v>
      </c>
    </row>
    <row r="71" spans="2:9" x14ac:dyDescent="0.35">
      <c r="B71" s="171" t="s">
        <v>141</v>
      </c>
      <c r="C71" s="63">
        <f>SUMIFS('1. Staff costs'!N:N,'1. Staff costs'!C:C,B71,'1. Staff costs'!B:B,$C$25,'1. Staff costs'!O:O,"&lt;&gt;Error")+SUMIFS('2-3. Travel Costs&amp;Costs of Stay'!Q:Q,'2-3. Travel Costs&amp;Costs of Stay'!C:C,B71,'2-3. Travel Costs&amp;Costs of Stay'!B:B,$C$25,'2-3. Travel Costs&amp;Costs of Stay'!R:R,"&lt;&gt;Error")+SUMIFS('4. Equipment Costs'!N:N,'4. Equipment Costs'!C:C,B71,'4. Equipment Costs'!B:B,$C$25,'4. Equipment Costs'!O:O,"&lt;&gt;Error")+SUMIFS('5. Subcontracting Costs'!N:N,'5. Subcontracting Costs'!C:C,B71,'5. Subcontracting Costs'!B:B,$C$25,'5. Subcontracting Costs'!O:O,"&lt;&gt;Error")</f>
        <v>0</v>
      </c>
      <c r="D71" s="63">
        <f>SUMIFS('1. Staff costs'!N:N,'1. Staff costs'!C:C,B71,'1. Staff costs'!B:B,$D$25,'1. Staff costs'!O:O,"&lt;&gt;Error")+SUMIFS('2-3. Travel Costs&amp;Costs of Stay'!Q:Q,'2-3. Travel Costs&amp;Costs of Stay'!C:C,B71,'2-3. Travel Costs&amp;Costs of Stay'!B:B,$D$25,'2-3. Travel Costs&amp;Costs of Stay'!R:R,"&lt;&gt;Error")+SUMIFS('4. Equipment Costs'!N:N,'4. Equipment Costs'!C:C,B71,'4. Equipment Costs'!B:B,$D$25,'4. Equipment Costs'!O:O,"&lt;&gt;Error")+SUMIFS('5. Subcontracting Costs'!N:N,'5. Subcontracting Costs'!C:C,B71,'5. Subcontracting Costs'!B:B,$D$25,'5. Subcontracting Costs'!O:O,"&lt;&gt;Error")</f>
        <v>0</v>
      </c>
      <c r="E71" s="63">
        <f>SUMIFS('1. Staff costs'!N:N,'1. Staff costs'!C:C,B71,'1. Staff costs'!B:B,$E$25,'1. Staff costs'!O:O,"&lt;&gt;Error")+SUMIFS('2-3. Travel Costs&amp;Costs of Stay'!Q:Q,'2-3. Travel Costs&amp;Costs of Stay'!C:C,B71,'2-3. Travel Costs&amp;Costs of Stay'!B:B,$E$25,'2-3. Travel Costs&amp;Costs of Stay'!R:R,"&lt;&gt;Error")+SUMIFS('4. Equipment Costs'!N:N,'4. Equipment Costs'!C:C,B71,'4. Equipment Costs'!B:B,$E$25,'4. Equipment Costs'!O:O,"&lt;&gt;Error")+SUMIFS('5. Subcontracting Costs'!N:N,'5. Subcontracting Costs'!C:C,B71,'5. Subcontracting Costs'!B:B,$E$25,'5. Subcontracting Costs'!O:O,"&lt;&gt;Error")</f>
        <v>0</v>
      </c>
      <c r="F71" s="63">
        <f>SUMIFS('1. Staff costs'!N:N,'1. Staff costs'!C:C,B71,'1. Staff costs'!B:B,$F$25,'1. Staff costs'!O:O,"&lt;&gt;Error")+SUMIFS('2-3. Travel Costs&amp;Costs of Stay'!Q:Q,'2-3. Travel Costs&amp;Costs of Stay'!C:C,B71,'2-3. Travel Costs&amp;Costs of Stay'!B:B,$F$25,'2-3. Travel Costs&amp;Costs of Stay'!R:R,"&lt;&gt;Error")+SUMIFS('4. Equipment Costs'!N:N,'4. Equipment Costs'!C:C,B71,'4. Equipment Costs'!B:B,$F$25,'4. Equipment Costs'!O:O,"&lt;&gt;Error")+SUMIFS('5. Subcontracting Costs'!N:N,'5. Subcontracting Costs'!C:C,B71,'5. Subcontracting Costs'!B:B,$F$25,'5. Subcontracting Costs'!O:O,"&lt;&gt;Error")</f>
        <v>0</v>
      </c>
      <c r="G71" s="63">
        <f>SUMIFS('1. Staff costs'!N:N,'1. Staff costs'!C:C,B71,'1. Staff costs'!B:B,$G$25,'1. Staff costs'!O:O,"&lt;&gt;Error")+SUMIFS('2-3. Travel Costs&amp;Costs of Stay'!Q:Q,'2-3. Travel Costs&amp;Costs of Stay'!C:C,B71,'2-3. Travel Costs&amp;Costs of Stay'!B:B,$G$25,'2-3. Travel Costs&amp;Costs of Stay'!R:R,"&lt;&gt;Error")+SUMIFS('4. Equipment Costs'!N:N,'4. Equipment Costs'!C:C,B71,'4. Equipment Costs'!B:B,$G$25,'4. Equipment Costs'!O:O,"&lt;&gt;Error")+SUMIFS('5. Subcontracting Costs'!N:N,'5. Subcontracting Costs'!C:C,B71,'5. Subcontracting Costs'!B:B,$G$25,'5. Subcontracting Costs'!O:O,"&lt;&gt;Error")</f>
        <v>0</v>
      </c>
      <c r="H71" s="260"/>
      <c r="I71" s="64">
        <f t="shared" si="4"/>
        <v>0</v>
      </c>
    </row>
    <row r="72" spans="2:9" x14ac:dyDescent="0.35">
      <c r="B72" s="171" t="s">
        <v>142</v>
      </c>
      <c r="C72" s="63">
        <f>SUMIFS('1. Staff costs'!N:N,'1. Staff costs'!C:C,B72,'1. Staff costs'!B:B,$C$25,'1. Staff costs'!O:O,"&lt;&gt;Error")+SUMIFS('2-3. Travel Costs&amp;Costs of Stay'!Q:Q,'2-3. Travel Costs&amp;Costs of Stay'!C:C,B72,'2-3. Travel Costs&amp;Costs of Stay'!B:B,$C$25,'2-3. Travel Costs&amp;Costs of Stay'!R:R,"&lt;&gt;Error")+SUMIFS('4. Equipment Costs'!N:N,'4. Equipment Costs'!C:C,B72,'4. Equipment Costs'!B:B,$C$25,'4. Equipment Costs'!O:O,"&lt;&gt;Error")+SUMIFS('5. Subcontracting Costs'!N:N,'5. Subcontracting Costs'!C:C,B72,'5. Subcontracting Costs'!B:B,$C$25,'5. Subcontracting Costs'!O:O,"&lt;&gt;Error")</f>
        <v>0</v>
      </c>
      <c r="D72" s="63">
        <f>SUMIFS('1. Staff costs'!N:N,'1. Staff costs'!C:C,B72,'1. Staff costs'!B:B,$D$25,'1. Staff costs'!O:O,"&lt;&gt;Error")+SUMIFS('2-3. Travel Costs&amp;Costs of Stay'!Q:Q,'2-3. Travel Costs&amp;Costs of Stay'!C:C,B72,'2-3. Travel Costs&amp;Costs of Stay'!B:B,$D$25,'2-3. Travel Costs&amp;Costs of Stay'!R:R,"&lt;&gt;Error")+SUMIFS('4. Equipment Costs'!N:N,'4. Equipment Costs'!C:C,B72,'4. Equipment Costs'!B:B,$D$25,'4. Equipment Costs'!O:O,"&lt;&gt;Error")+SUMIFS('5. Subcontracting Costs'!N:N,'5. Subcontracting Costs'!C:C,B72,'5. Subcontracting Costs'!B:B,$D$25,'5. Subcontracting Costs'!O:O,"&lt;&gt;Error")</f>
        <v>0</v>
      </c>
      <c r="E72" s="63">
        <f>SUMIFS('1. Staff costs'!N:N,'1. Staff costs'!C:C,B72,'1. Staff costs'!B:B,$E$25,'1. Staff costs'!O:O,"&lt;&gt;Error")+SUMIFS('2-3. Travel Costs&amp;Costs of Stay'!Q:Q,'2-3. Travel Costs&amp;Costs of Stay'!C:C,B72,'2-3. Travel Costs&amp;Costs of Stay'!B:B,$E$25,'2-3. Travel Costs&amp;Costs of Stay'!R:R,"&lt;&gt;Error")+SUMIFS('4. Equipment Costs'!N:N,'4. Equipment Costs'!C:C,B72,'4. Equipment Costs'!B:B,$E$25,'4. Equipment Costs'!O:O,"&lt;&gt;Error")+SUMIFS('5. Subcontracting Costs'!N:N,'5. Subcontracting Costs'!C:C,B72,'5. Subcontracting Costs'!B:B,$E$25,'5. Subcontracting Costs'!O:O,"&lt;&gt;Error")</f>
        <v>0</v>
      </c>
      <c r="F72" s="63">
        <f>SUMIFS('1. Staff costs'!N:N,'1. Staff costs'!C:C,B72,'1. Staff costs'!B:B,$F$25,'1. Staff costs'!O:O,"&lt;&gt;Error")+SUMIFS('2-3. Travel Costs&amp;Costs of Stay'!Q:Q,'2-3. Travel Costs&amp;Costs of Stay'!C:C,B72,'2-3. Travel Costs&amp;Costs of Stay'!B:B,$F$25,'2-3. Travel Costs&amp;Costs of Stay'!R:R,"&lt;&gt;Error")+SUMIFS('4. Equipment Costs'!N:N,'4. Equipment Costs'!C:C,B72,'4. Equipment Costs'!B:B,$F$25,'4. Equipment Costs'!O:O,"&lt;&gt;Error")+SUMIFS('5. Subcontracting Costs'!N:N,'5. Subcontracting Costs'!C:C,B72,'5. Subcontracting Costs'!B:B,$F$25,'5. Subcontracting Costs'!O:O,"&lt;&gt;Error")</f>
        <v>0</v>
      </c>
      <c r="G72" s="63">
        <f>SUMIFS('1. Staff costs'!N:N,'1. Staff costs'!C:C,B72,'1. Staff costs'!B:B,$G$25,'1. Staff costs'!O:O,"&lt;&gt;Error")+SUMIFS('2-3. Travel Costs&amp;Costs of Stay'!Q:Q,'2-3. Travel Costs&amp;Costs of Stay'!C:C,B72,'2-3. Travel Costs&amp;Costs of Stay'!B:B,$G$25,'2-3. Travel Costs&amp;Costs of Stay'!R:R,"&lt;&gt;Error")+SUMIFS('4. Equipment Costs'!N:N,'4. Equipment Costs'!C:C,B72,'4. Equipment Costs'!B:B,$G$25,'4. Equipment Costs'!O:O,"&lt;&gt;Error")+SUMIFS('5. Subcontracting Costs'!N:N,'5. Subcontracting Costs'!C:C,B72,'5. Subcontracting Costs'!B:B,$G$25,'5. Subcontracting Costs'!O:O,"&lt;&gt;Error")</f>
        <v>0</v>
      </c>
      <c r="H72" s="260"/>
      <c r="I72" s="64">
        <f t="shared" si="4"/>
        <v>0</v>
      </c>
    </row>
    <row r="73" spans="2:9" x14ac:dyDescent="0.35">
      <c r="B73" s="171" t="s">
        <v>143</v>
      </c>
      <c r="C73" s="63">
        <f>SUMIFS('1. Staff costs'!N:N,'1. Staff costs'!C:C,B73,'1. Staff costs'!B:B,$C$25,'1. Staff costs'!O:O,"&lt;&gt;Error")+SUMIFS('2-3. Travel Costs&amp;Costs of Stay'!Q:Q,'2-3. Travel Costs&amp;Costs of Stay'!C:C,B73,'2-3. Travel Costs&amp;Costs of Stay'!B:B,$C$25,'2-3. Travel Costs&amp;Costs of Stay'!R:R,"&lt;&gt;Error")+SUMIFS('4. Equipment Costs'!N:N,'4. Equipment Costs'!C:C,B73,'4. Equipment Costs'!B:B,$C$25,'4. Equipment Costs'!O:O,"&lt;&gt;Error")+SUMIFS('5. Subcontracting Costs'!N:N,'5. Subcontracting Costs'!C:C,B73,'5. Subcontracting Costs'!B:B,$C$25,'5. Subcontracting Costs'!O:O,"&lt;&gt;Error")</f>
        <v>0</v>
      </c>
      <c r="D73" s="63">
        <f>SUMIFS('1. Staff costs'!N:N,'1. Staff costs'!C:C,B73,'1. Staff costs'!B:B,$D$25,'1. Staff costs'!O:O,"&lt;&gt;Error")+SUMIFS('2-3. Travel Costs&amp;Costs of Stay'!Q:Q,'2-3. Travel Costs&amp;Costs of Stay'!C:C,B73,'2-3. Travel Costs&amp;Costs of Stay'!B:B,$D$25,'2-3. Travel Costs&amp;Costs of Stay'!R:R,"&lt;&gt;Error")+SUMIFS('4. Equipment Costs'!N:N,'4. Equipment Costs'!C:C,B73,'4. Equipment Costs'!B:B,$D$25,'4. Equipment Costs'!O:O,"&lt;&gt;Error")+SUMIFS('5. Subcontracting Costs'!N:N,'5. Subcontracting Costs'!C:C,B73,'5. Subcontracting Costs'!B:B,$D$25,'5. Subcontracting Costs'!O:O,"&lt;&gt;Error")</f>
        <v>0</v>
      </c>
      <c r="E73" s="63">
        <f>SUMIFS('1. Staff costs'!N:N,'1. Staff costs'!C:C,B73,'1. Staff costs'!B:B,$E$25,'1. Staff costs'!O:O,"&lt;&gt;Error")+SUMIFS('2-3. Travel Costs&amp;Costs of Stay'!Q:Q,'2-3. Travel Costs&amp;Costs of Stay'!C:C,B73,'2-3. Travel Costs&amp;Costs of Stay'!B:B,$E$25,'2-3. Travel Costs&amp;Costs of Stay'!R:R,"&lt;&gt;Error")+SUMIFS('4. Equipment Costs'!N:N,'4. Equipment Costs'!C:C,B73,'4. Equipment Costs'!B:B,$E$25,'4. Equipment Costs'!O:O,"&lt;&gt;Error")+SUMIFS('5. Subcontracting Costs'!N:N,'5. Subcontracting Costs'!C:C,B73,'5. Subcontracting Costs'!B:B,$E$25,'5. Subcontracting Costs'!O:O,"&lt;&gt;Error")</f>
        <v>0</v>
      </c>
      <c r="F73" s="63">
        <f>SUMIFS('1. Staff costs'!N:N,'1. Staff costs'!C:C,B73,'1. Staff costs'!B:B,$F$25,'1. Staff costs'!O:O,"&lt;&gt;Error")+SUMIFS('2-3. Travel Costs&amp;Costs of Stay'!Q:Q,'2-3. Travel Costs&amp;Costs of Stay'!C:C,B73,'2-3. Travel Costs&amp;Costs of Stay'!B:B,$F$25,'2-3. Travel Costs&amp;Costs of Stay'!R:R,"&lt;&gt;Error")+SUMIFS('4. Equipment Costs'!N:N,'4. Equipment Costs'!C:C,B73,'4. Equipment Costs'!B:B,$F$25,'4. Equipment Costs'!O:O,"&lt;&gt;Error")+SUMIFS('5. Subcontracting Costs'!N:N,'5. Subcontracting Costs'!C:C,B73,'5. Subcontracting Costs'!B:B,$F$25,'5. Subcontracting Costs'!O:O,"&lt;&gt;Error")</f>
        <v>0</v>
      </c>
      <c r="G73" s="63">
        <f>SUMIFS('1. Staff costs'!N:N,'1. Staff costs'!C:C,B73,'1. Staff costs'!B:B,$G$25,'1. Staff costs'!O:O,"&lt;&gt;Error")+SUMIFS('2-3. Travel Costs&amp;Costs of Stay'!Q:Q,'2-3. Travel Costs&amp;Costs of Stay'!C:C,B73,'2-3. Travel Costs&amp;Costs of Stay'!B:B,$G$25,'2-3. Travel Costs&amp;Costs of Stay'!R:R,"&lt;&gt;Error")+SUMIFS('4. Equipment Costs'!N:N,'4. Equipment Costs'!C:C,B73,'4. Equipment Costs'!B:B,$G$25,'4. Equipment Costs'!O:O,"&lt;&gt;Error")+SUMIFS('5. Subcontracting Costs'!N:N,'5. Subcontracting Costs'!C:C,B73,'5. Subcontracting Costs'!B:B,$G$25,'5. Subcontracting Costs'!O:O,"&lt;&gt;Error")</f>
        <v>0</v>
      </c>
      <c r="H73" s="260"/>
      <c r="I73" s="64">
        <f t="shared" si="4"/>
        <v>0</v>
      </c>
    </row>
    <row r="74" spans="2:9" x14ac:dyDescent="0.35">
      <c r="B74" s="171" t="s">
        <v>144</v>
      </c>
      <c r="C74" s="63">
        <f>SUMIFS('1. Staff costs'!N:N,'1. Staff costs'!C:C,B74,'1. Staff costs'!B:B,$C$25,'1. Staff costs'!O:O,"&lt;&gt;Error")+SUMIFS('2-3. Travel Costs&amp;Costs of Stay'!Q:Q,'2-3. Travel Costs&amp;Costs of Stay'!C:C,B74,'2-3. Travel Costs&amp;Costs of Stay'!B:B,$C$25,'2-3. Travel Costs&amp;Costs of Stay'!R:R,"&lt;&gt;Error")+SUMIFS('4. Equipment Costs'!N:N,'4. Equipment Costs'!C:C,B74,'4. Equipment Costs'!B:B,$C$25,'4. Equipment Costs'!O:O,"&lt;&gt;Error")+SUMIFS('5. Subcontracting Costs'!N:N,'5. Subcontracting Costs'!C:C,B74,'5. Subcontracting Costs'!B:B,$C$25,'5. Subcontracting Costs'!O:O,"&lt;&gt;Error")</f>
        <v>0</v>
      </c>
      <c r="D74" s="63">
        <f>SUMIFS('1. Staff costs'!N:N,'1. Staff costs'!C:C,B74,'1. Staff costs'!B:B,$D$25,'1. Staff costs'!O:O,"&lt;&gt;Error")+SUMIFS('2-3. Travel Costs&amp;Costs of Stay'!Q:Q,'2-3. Travel Costs&amp;Costs of Stay'!C:C,B74,'2-3. Travel Costs&amp;Costs of Stay'!B:B,$D$25,'2-3. Travel Costs&amp;Costs of Stay'!R:R,"&lt;&gt;Error")+SUMIFS('4. Equipment Costs'!N:N,'4. Equipment Costs'!C:C,B74,'4. Equipment Costs'!B:B,$D$25,'4. Equipment Costs'!O:O,"&lt;&gt;Error")+SUMIFS('5. Subcontracting Costs'!N:N,'5. Subcontracting Costs'!C:C,B74,'5. Subcontracting Costs'!B:B,$D$25,'5. Subcontracting Costs'!O:O,"&lt;&gt;Error")</f>
        <v>0</v>
      </c>
      <c r="E74" s="63">
        <f>SUMIFS('1. Staff costs'!N:N,'1. Staff costs'!C:C,B74,'1. Staff costs'!B:B,$E$25,'1. Staff costs'!O:O,"&lt;&gt;Error")+SUMIFS('2-3. Travel Costs&amp;Costs of Stay'!Q:Q,'2-3. Travel Costs&amp;Costs of Stay'!C:C,B74,'2-3. Travel Costs&amp;Costs of Stay'!B:B,$E$25,'2-3. Travel Costs&amp;Costs of Stay'!R:R,"&lt;&gt;Error")+SUMIFS('4. Equipment Costs'!N:N,'4. Equipment Costs'!C:C,B74,'4. Equipment Costs'!B:B,$E$25,'4. Equipment Costs'!O:O,"&lt;&gt;Error")+SUMIFS('5. Subcontracting Costs'!N:N,'5. Subcontracting Costs'!C:C,B74,'5. Subcontracting Costs'!B:B,$E$25,'5. Subcontracting Costs'!O:O,"&lt;&gt;Error")</f>
        <v>0</v>
      </c>
      <c r="F74" s="63">
        <f>SUMIFS('1. Staff costs'!N:N,'1. Staff costs'!C:C,B74,'1. Staff costs'!B:B,$F$25,'1. Staff costs'!O:O,"&lt;&gt;Error")+SUMIFS('2-3. Travel Costs&amp;Costs of Stay'!Q:Q,'2-3. Travel Costs&amp;Costs of Stay'!C:C,B74,'2-3. Travel Costs&amp;Costs of Stay'!B:B,$F$25,'2-3. Travel Costs&amp;Costs of Stay'!R:R,"&lt;&gt;Error")+SUMIFS('4. Equipment Costs'!N:N,'4. Equipment Costs'!C:C,B74,'4. Equipment Costs'!B:B,$F$25,'4. Equipment Costs'!O:O,"&lt;&gt;Error")+SUMIFS('5. Subcontracting Costs'!N:N,'5. Subcontracting Costs'!C:C,B74,'5. Subcontracting Costs'!B:B,$F$25,'5. Subcontracting Costs'!O:O,"&lt;&gt;Error")</f>
        <v>0</v>
      </c>
      <c r="G74" s="63">
        <f>SUMIFS('1. Staff costs'!N:N,'1. Staff costs'!C:C,B74,'1. Staff costs'!B:B,$G$25,'1. Staff costs'!O:O,"&lt;&gt;Error")+SUMIFS('2-3. Travel Costs&amp;Costs of Stay'!Q:Q,'2-3. Travel Costs&amp;Costs of Stay'!C:C,B74,'2-3. Travel Costs&amp;Costs of Stay'!B:B,$G$25,'2-3. Travel Costs&amp;Costs of Stay'!R:R,"&lt;&gt;Error")+SUMIFS('4. Equipment Costs'!N:N,'4. Equipment Costs'!C:C,B74,'4. Equipment Costs'!B:B,$G$25,'4. Equipment Costs'!O:O,"&lt;&gt;Error")+SUMIFS('5. Subcontracting Costs'!N:N,'5. Subcontracting Costs'!C:C,B74,'5. Subcontracting Costs'!B:B,$G$25,'5. Subcontracting Costs'!O:O,"&lt;&gt;Error")</f>
        <v>0</v>
      </c>
      <c r="H74" s="260"/>
      <c r="I74" s="64">
        <f t="shared" si="4"/>
        <v>0</v>
      </c>
    </row>
    <row r="75" spans="2:9" x14ac:dyDescent="0.35">
      <c r="B75" s="171" t="s">
        <v>145</v>
      </c>
      <c r="C75" s="63">
        <f>SUMIFS('1. Staff costs'!N:N,'1. Staff costs'!C:C,B75,'1. Staff costs'!B:B,$C$25,'1. Staff costs'!O:O,"&lt;&gt;Error")+SUMIFS('2-3. Travel Costs&amp;Costs of Stay'!Q:Q,'2-3. Travel Costs&amp;Costs of Stay'!C:C,B75,'2-3. Travel Costs&amp;Costs of Stay'!B:B,$C$25,'2-3. Travel Costs&amp;Costs of Stay'!R:R,"&lt;&gt;Error")+SUMIFS('4. Equipment Costs'!N:N,'4. Equipment Costs'!C:C,B75,'4. Equipment Costs'!B:B,$C$25,'4. Equipment Costs'!O:O,"&lt;&gt;Error")+SUMIFS('5. Subcontracting Costs'!N:N,'5. Subcontracting Costs'!C:C,B75,'5. Subcontracting Costs'!B:B,$C$25,'5. Subcontracting Costs'!O:O,"&lt;&gt;Error")</f>
        <v>0</v>
      </c>
      <c r="D75" s="63">
        <f>SUMIFS('1. Staff costs'!N:N,'1. Staff costs'!C:C,B75,'1. Staff costs'!B:B,$D$25,'1. Staff costs'!O:O,"&lt;&gt;Error")+SUMIFS('2-3. Travel Costs&amp;Costs of Stay'!Q:Q,'2-3. Travel Costs&amp;Costs of Stay'!C:C,B75,'2-3. Travel Costs&amp;Costs of Stay'!B:B,$D$25,'2-3. Travel Costs&amp;Costs of Stay'!R:R,"&lt;&gt;Error")+SUMIFS('4. Equipment Costs'!N:N,'4. Equipment Costs'!C:C,B75,'4. Equipment Costs'!B:B,$D$25,'4. Equipment Costs'!O:O,"&lt;&gt;Error")+SUMIFS('5. Subcontracting Costs'!N:N,'5. Subcontracting Costs'!C:C,B75,'5. Subcontracting Costs'!B:B,$D$25,'5. Subcontracting Costs'!O:O,"&lt;&gt;Error")</f>
        <v>0</v>
      </c>
      <c r="E75" s="63">
        <f>SUMIFS('1. Staff costs'!N:N,'1. Staff costs'!C:C,B75,'1. Staff costs'!B:B,$E$25,'1. Staff costs'!O:O,"&lt;&gt;Error")+SUMIFS('2-3. Travel Costs&amp;Costs of Stay'!Q:Q,'2-3. Travel Costs&amp;Costs of Stay'!C:C,B75,'2-3. Travel Costs&amp;Costs of Stay'!B:B,$E$25,'2-3. Travel Costs&amp;Costs of Stay'!R:R,"&lt;&gt;Error")+SUMIFS('4. Equipment Costs'!N:N,'4. Equipment Costs'!C:C,B75,'4. Equipment Costs'!B:B,$E$25,'4. Equipment Costs'!O:O,"&lt;&gt;Error")+SUMIFS('5. Subcontracting Costs'!N:N,'5. Subcontracting Costs'!C:C,B75,'5. Subcontracting Costs'!B:B,$E$25,'5. Subcontracting Costs'!O:O,"&lt;&gt;Error")</f>
        <v>0</v>
      </c>
      <c r="F75" s="63">
        <f>SUMIFS('1. Staff costs'!N:N,'1. Staff costs'!C:C,B75,'1. Staff costs'!B:B,$F$25,'1. Staff costs'!O:O,"&lt;&gt;Error")+SUMIFS('2-3. Travel Costs&amp;Costs of Stay'!Q:Q,'2-3. Travel Costs&amp;Costs of Stay'!C:C,B75,'2-3. Travel Costs&amp;Costs of Stay'!B:B,$F$25,'2-3. Travel Costs&amp;Costs of Stay'!R:R,"&lt;&gt;Error")+SUMIFS('4. Equipment Costs'!N:N,'4. Equipment Costs'!C:C,B75,'4. Equipment Costs'!B:B,$F$25,'4. Equipment Costs'!O:O,"&lt;&gt;Error")+SUMIFS('5. Subcontracting Costs'!N:N,'5. Subcontracting Costs'!C:C,B75,'5. Subcontracting Costs'!B:B,$F$25,'5. Subcontracting Costs'!O:O,"&lt;&gt;Error")</f>
        <v>0</v>
      </c>
      <c r="G75" s="63">
        <f>SUMIFS('1. Staff costs'!N:N,'1. Staff costs'!C:C,B75,'1. Staff costs'!B:B,$G$25,'1. Staff costs'!O:O,"&lt;&gt;Error")+SUMIFS('2-3. Travel Costs&amp;Costs of Stay'!Q:Q,'2-3. Travel Costs&amp;Costs of Stay'!C:C,B75,'2-3. Travel Costs&amp;Costs of Stay'!B:B,$G$25,'2-3. Travel Costs&amp;Costs of Stay'!R:R,"&lt;&gt;Error")+SUMIFS('4. Equipment Costs'!N:N,'4. Equipment Costs'!C:C,B75,'4. Equipment Costs'!B:B,$G$25,'4. Equipment Costs'!O:O,"&lt;&gt;Error")+SUMIFS('5. Subcontracting Costs'!N:N,'5. Subcontracting Costs'!C:C,B75,'5. Subcontracting Costs'!B:B,$G$25,'5. Subcontracting Costs'!O:O,"&lt;&gt;Error")</f>
        <v>0</v>
      </c>
      <c r="H75" s="260"/>
      <c r="I75" s="64">
        <f t="shared" si="4"/>
        <v>0</v>
      </c>
    </row>
    <row r="76" spans="2:9" x14ac:dyDescent="0.35">
      <c r="B76" s="171" t="s">
        <v>150</v>
      </c>
      <c r="C76" s="63">
        <f>SUMIFS('1. Staff costs'!N:N,'1. Staff costs'!C:C,B76,'1. Staff costs'!B:B,$C$25,'1. Staff costs'!O:O,"&lt;&gt;Error")+SUMIFS('2-3. Travel Costs&amp;Costs of Stay'!Q:Q,'2-3. Travel Costs&amp;Costs of Stay'!C:C,B76,'2-3. Travel Costs&amp;Costs of Stay'!B:B,$C$25,'2-3. Travel Costs&amp;Costs of Stay'!R:R,"&lt;&gt;Error")+SUMIFS('4. Equipment Costs'!N:N,'4. Equipment Costs'!C:C,B76,'4. Equipment Costs'!B:B,$C$25,'4. Equipment Costs'!O:O,"&lt;&gt;Error")+SUMIFS('5. Subcontracting Costs'!N:N,'5. Subcontracting Costs'!C:C,B76,'5. Subcontracting Costs'!B:B,$C$25,'5. Subcontracting Costs'!O:O,"&lt;&gt;Error")</f>
        <v>0</v>
      </c>
      <c r="D76" s="63">
        <f>SUMIFS('1. Staff costs'!N:N,'1. Staff costs'!C:C,B76,'1. Staff costs'!B:B,$D$25,'1. Staff costs'!O:O,"&lt;&gt;Error")+SUMIFS('2-3. Travel Costs&amp;Costs of Stay'!Q:Q,'2-3. Travel Costs&amp;Costs of Stay'!C:C,B76,'2-3. Travel Costs&amp;Costs of Stay'!B:B,$D$25,'2-3. Travel Costs&amp;Costs of Stay'!R:R,"&lt;&gt;Error")+SUMIFS('4. Equipment Costs'!N:N,'4. Equipment Costs'!C:C,B76,'4. Equipment Costs'!B:B,$D$25,'4. Equipment Costs'!O:O,"&lt;&gt;Error")+SUMIFS('5. Subcontracting Costs'!N:N,'5. Subcontracting Costs'!C:C,B76,'5. Subcontracting Costs'!B:B,$D$25,'5. Subcontracting Costs'!O:O,"&lt;&gt;Error")</f>
        <v>0</v>
      </c>
      <c r="E76" s="63">
        <f>SUMIFS('1. Staff costs'!N:N,'1. Staff costs'!C:C,B76,'1. Staff costs'!B:B,$E$25,'1. Staff costs'!O:O,"&lt;&gt;Error")+SUMIFS('2-3. Travel Costs&amp;Costs of Stay'!Q:Q,'2-3. Travel Costs&amp;Costs of Stay'!C:C,B76,'2-3. Travel Costs&amp;Costs of Stay'!B:B,$E$25,'2-3. Travel Costs&amp;Costs of Stay'!R:R,"&lt;&gt;Error")+SUMIFS('4. Equipment Costs'!N:N,'4. Equipment Costs'!C:C,B76,'4. Equipment Costs'!B:B,$E$25,'4. Equipment Costs'!O:O,"&lt;&gt;Error")+SUMIFS('5. Subcontracting Costs'!N:N,'5. Subcontracting Costs'!C:C,B76,'5. Subcontracting Costs'!B:B,$E$25,'5. Subcontracting Costs'!O:O,"&lt;&gt;Error")</f>
        <v>0</v>
      </c>
      <c r="F76" s="63">
        <f>SUMIFS('1. Staff costs'!N:N,'1. Staff costs'!C:C,B76,'1. Staff costs'!B:B,$F$25,'1. Staff costs'!O:O,"&lt;&gt;Error")+SUMIFS('2-3. Travel Costs&amp;Costs of Stay'!Q:Q,'2-3. Travel Costs&amp;Costs of Stay'!C:C,B76,'2-3. Travel Costs&amp;Costs of Stay'!B:B,$F$25,'2-3. Travel Costs&amp;Costs of Stay'!R:R,"&lt;&gt;Error")+SUMIFS('4. Equipment Costs'!N:N,'4. Equipment Costs'!C:C,B76,'4. Equipment Costs'!B:B,$F$25,'4. Equipment Costs'!O:O,"&lt;&gt;Error")+SUMIFS('5. Subcontracting Costs'!N:N,'5. Subcontracting Costs'!C:C,B76,'5. Subcontracting Costs'!B:B,$F$25,'5. Subcontracting Costs'!O:O,"&lt;&gt;Error")</f>
        <v>0</v>
      </c>
      <c r="G76" s="63">
        <f>SUMIFS('1. Staff costs'!N:N,'1. Staff costs'!C:C,B76,'1. Staff costs'!B:B,$G$25,'1. Staff costs'!O:O,"&lt;&gt;Error")+SUMIFS('2-3. Travel Costs&amp;Costs of Stay'!Q:Q,'2-3. Travel Costs&amp;Costs of Stay'!C:C,B76,'2-3. Travel Costs&amp;Costs of Stay'!B:B,$G$25,'2-3. Travel Costs&amp;Costs of Stay'!R:R,"&lt;&gt;Error")+SUMIFS('4. Equipment Costs'!N:N,'4. Equipment Costs'!C:C,B76,'4. Equipment Costs'!B:B,$G$25,'4. Equipment Costs'!O:O,"&lt;&gt;Error")+SUMIFS('5. Subcontracting Costs'!N:N,'5. Subcontracting Costs'!C:C,B76,'5. Subcontracting Costs'!B:B,$G$25,'5. Subcontracting Costs'!O:O,"&lt;&gt;Error")</f>
        <v>0</v>
      </c>
      <c r="H76" s="260"/>
      <c r="I76" s="64">
        <f t="shared" si="4"/>
        <v>0</v>
      </c>
    </row>
    <row r="77" spans="2:9" x14ac:dyDescent="0.35">
      <c r="B77" s="171" t="s">
        <v>151</v>
      </c>
      <c r="C77" s="63">
        <f>SUMIFS('1. Staff costs'!N:N,'1. Staff costs'!C:C,B77,'1. Staff costs'!B:B,$C$25,'1. Staff costs'!O:O,"&lt;&gt;Error")+SUMIFS('2-3. Travel Costs&amp;Costs of Stay'!Q:Q,'2-3. Travel Costs&amp;Costs of Stay'!C:C,B77,'2-3. Travel Costs&amp;Costs of Stay'!B:B,$C$25,'2-3. Travel Costs&amp;Costs of Stay'!R:R,"&lt;&gt;Error")+SUMIFS('4. Equipment Costs'!N:N,'4. Equipment Costs'!C:C,B77,'4. Equipment Costs'!B:B,$C$25,'4. Equipment Costs'!O:O,"&lt;&gt;Error")+SUMIFS('5. Subcontracting Costs'!N:N,'5. Subcontracting Costs'!C:C,B77,'5. Subcontracting Costs'!B:B,$C$25,'5. Subcontracting Costs'!O:O,"&lt;&gt;Error")</f>
        <v>0</v>
      </c>
      <c r="D77" s="63">
        <f>SUMIFS('1. Staff costs'!N:N,'1. Staff costs'!C:C,B77,'1. Staff costs'!B:B,$D$25,'1. Staff costs'!O:O,"&lt;&gt;Error")+SUMIFS('2-3. Travel Costs&amp;Costs of Stay'!Q:Q,'2-3. Travel Costs&amp;Costs of Stay'!C:C,B77,'2-3. Travel Costs&amp;Costs of Stay'!B:B,$D$25,'2-3. Travel Costs&amp;Costs of Stay'!R:R,"&lt;&gt;Error")+SUMIFS('4. Equipment Costs'!N:N,'4. Equipment Costs'!C:C,B77,'4. Equipment Costs'!B:B,$D$25,'4. Equipment Costs'!O:O,"&lt;&gt;Error")+SUMIFS('5. Subcontracting Costs'!N:N,'5. Subcontracting Costs'!C:C,B77,'5. Subcontracting Costs'!B:B,$D$25,'5. Subcontracting Costs'!O:O,"&lt;&gt;Error")</f>
        <v>0</v>
      </c>
      <c r="E77" s="63">
        <f>SUMIFS('1. Staff costs'!N:N,'1. Staff costs'!C:C,B77,'1. Staff costs'!B:B,$E$25,'1. Staff costs'!O:O,"&lt;&gt;Error")+SUMIFS('2-3. Travel Costs&amp;Costs of Stay'!Q:Q,'2-3. Travel Costs&amp;Costs of Stay'!C:C,B77,'2-3. Travel Costs&amp;Costs of Stay'!B:B,$E$25,'2-3. Travel Costs&amp;Costs of Stay'!R:R,"&lt;&gt;Error")+SUMIFS('4. Equipment Costs'!N:N,'4. Equipment Costs'!C:C,B77,'4. Equipment Costs'!B:B,$E$25,'4. Equipment Costs'!O:O,"&lt;&gt;Error")+SUMIFS('5. Subcontracting Costs'!N:N,'5. Subcontracting Costs'!C:C,B77,'5. Subcontracting Costs'!B:B,$E$25,'5. Subcontracting Costs'!O:O,"&lt;&gt;Error")</f>
        <v>0</v>
      </c>
      <c r="F77" s="63">
        <f>SUMIFS('1. Staff costs'!N:N,'1. Staff costs'!C:C,B77,'1. Staff costs'!B:B,$F$25,'1. Staff costs'!O:O,"&lt;&gt;Error")+SUMIFS('2-3. Travel Costs&amp;Costs of Stay'!Q:Q,'2-3. Travel Costs&amp;Costs of Stay'!C:C,B77,'2-3. Travel Costs&amp;Costs of Stay'!B:B,$F$25,'2-3. Travel Costs&amp;Costs of Stay'!R:R,"&lt;&gt;Error")+SUMIFS('4. Equipment Costs'!N:N,'4. Equipment Costs'!C:C,B77,'4. Equipment Costs'!B:B,$F$25,'4. Equipment Costs'!O:O,"&lt;&gt;Error")+SUMIFS('5. Subcontracting Costs'!N:N,'5. Subcontracting Costs'!C:C,B77,'5. Subcontracting Costs'!B:B,$F$25,'5. Subcontracting Costs'!O:O,"&lt;&gt;Error")</f>
        <v>0</v>
      </c>
      <c r="G77" s="63">
        <f>SUMIFS('1. Staff costs'!N:N,'1. Staff costs'!C:C,B77,'1. Staff costs'!B:B,$G$25,'1. Staff costs'!O:O,"&lt;&gt;Error")+SUMIFS('2-3. Travel Costs&amp;Costs of Stay'!Q:Q,'2-3. Travel Costs&amp;Costs of Stay'!C:C,B77,'2-3. Travel Costs&amp;Costs of Stay'!B:B,$G$25,'2-3. Travel Costs&amp;Costs of Stay'!R:R,"&lt;&gt;Error")+SUMIFS('4. Equipment Costs'!N:N,'4. Equipment Costs'!C:C,B77,'4. Equipment Costs'!B:B,$G$25,'4. Equipment Costs'!O:O,"&lt;&gt;Error")+SUMIFS('5. Subcontracting Costs'!N:N,'5. Subcontracting Costs'!C:C,B77,'5. Subcontracting Costs'!B:B,$G$25,'5. Subcontracting Costs'!O:O,"&lt;&gt;Error")</f>
        <v>0</v>
      </c>
      <c r="H77" s="260"/>
      <c r="I77" s="64">
        <f t="shared" si="4"/>
        <v>0</v>
      </c>
    </row>
    <row r="78" spans="2:9" x14ac:dyDescent="0.35">
      <c r="B78" s="171" t="s">
        <v>152</v>
      </c>
      <c r="C78" s="63">
        <f>SUMIFS('1. Staff costs'!N:N,'1. Staff costs'!C:C,B78,'1. Staff costs'!B:B,$C$25,'1. Staff costs'!O:O,"&lt;&gt;Error")+SUMIFS('2-3. Travel Costs&amp;Costs of Stay'!Q:Q,'2-3. Travel Costs&amp;Costs of Stay'!C:C,B78,'2-3. Travel Costs&amp;Costs of Stay'!B:B,$C$25,'2-3. Travel Costs&amp;Costs of Stay'!R:R,"&lt;&gt;Error")+SUMIFS('4. Equipment Costs'!N:N,'4. Equipment Costs'!C:C,B78,'4. Equipment Costs'!B:B,$C$25,'4. Equipment Costs'!O:O,"&lt;&gt;Error")+SUMIFS('5. Subcontracting Costs'!N:N,'5. Subcontracting Costs'!C:C,B78,'5. Subcontracting Costs'!B:B,$C$25,'5. Subcontracting Costs'!O:O,"&lt;&gt;Error")</f>
        <v>0</v>
      </c>
      <c r="D78" s="63">
        <f>SUMIFS('1. Staff costs'!N:N,'1. Staff costs'!C:C,B78,'1. Staff costs'!B:B,$D$25,'1. Staff costs'!O:O,"&lt;&gt;Error")+SUMIFS('2-3. Travel Costs&amp;Costs of Stay'!Q:Q,'2-3. Travel Costs&amp;Costs of Stay'!C:C,B78,'2-3. Travel Costs&amp;Costs of Stay'!B:B,$D$25,'2-3. Travel Costs&amp;Costs of Stay'!R:R,"&lt;&gt;Error")+SUMIFS('4. Equipment Costs'!N:N,'4. Equipment Costs'!C:C,B78,'4. Equipment Costs'!B:B,$D$25,'4. Equipment Costs'!O:O,"&lt;&gt;Error")+SUMIFS('5. Subcontracting Costs'!N:N,'5. Subcontracting Costs'!C:C,B78,'5. Subcontracting Costs'!B:B,$D$25,'5. Subcontracting Costs'!O:O,"&lt;&gt;Error")</f>
        <v>0</v>
      </c>
      <c r="E78" s="63">
        <f>SUMIFS('1. Staff costs'!N:N,'1. Staff costs'!C:C,B78,'1. Staff costs'!B:B,$E$25,'1. Staff costs'!O:O,"&lt;&gt;Error")+SUMIFS('2-3. Travel Costs&amp;Costs of Stay'!Q:Q,'2-3. Travel Costs&amp;Costs of Stay'!C:C,B78,'2-3. Travel Costs&amp;Costs of Stay'!B:B,$E$25,'2-3. Travel Costs&amp;Costs of Stay'!R:R,"&lt;&gt;Error")+SUMIFS('4. Equipment Costs'!N:N,'4. Equipment Costs'!C:C,B78,'4. Equipment Costs'!B:B,$E$25,'4. Equipment Costs'!O:O,"&lt;&gt;Error")+SUMIFS('5. Subcontracting Costs'!N:N,'5. Subcontracting Costs'!C:C,B78,'5. Subcontracting Costs'!B:B,$E$25,'5. Subcontracting Costs'!O:O,"&lt;&gt;Error")</f>
        <v>0</v>
      </c>
      <c r="F78" s="63">
        <f>SUMIFS('1. Staff costs'!N:N,'1. Staff costs'!C:C,B78,'1. Staff costs'!B:B,$F$25,'1. Staff costs'!O:O,"&lt;&gt;Error")+SUMIFS('2-3. Travel Costs&amp;Costs of Stay'!Q:Q,'2-3. Travel Costs&amp;Costs of Stay'!C:C,B78,'2-3. Travel Costs&amp;Costs of Stay'!B:B,$F$25,'2-3. Travel Costs&amp;Costs of Stay'!R:R,"&lt;&gt;Error")+SUMIFS('4. Equipment Costs'!N:N,'4. Equipment Costs'!C:C,B78,'4. Equipment Costs'!B:B,$F$25,'4. Equipment Costs'!O:O,"&lt;&gt;Error")+SUMIFS('5. Subcontracting Costs'!N:N,'5. Subcontracting Costs'!C:C,B78,'5. Subcontracting Costs'!B:B,$F$25,'5. Subcontracting Costs'!O:O,"&lt;&gt;Error")</f>
        <v>0</v>
      </c>
      <c r="G78" s="63">
        <f>SUMIFS('1. Staff costs'!N:N,'1. Staff costs'!C:C,B78,'1. Staff costs'!B:B,$G$25,'1. Staff costs'!O:O,"&lt;&gt;Error")+SUMIFS('2-3. Travel Costs&amp;Costs of Stay'!Q:Q,'2-3. Travel Costs&amp;Costs of Stay'!C:C,B78,'2-3. Travel Costs&amp;Costs of Stay'!B:B,$G$25,'2-3. Travel Costs&amp;Costs of Stay'!R:R,"&lt;&gt;Error")+SUMIFS('4. Equipment Costs'!N:N,'4. Equipment Costs'!C:C,B78,'4. Equipment Costs'!B:B,$G$25,'4. Equipment Costs'!O:O,"&lt;&gt;Error")+SUMIFS('5. Subcontracting Costs'!N:N,'5. Subcontracting Costs'!C:C,B78,'5. Subcontracting Costs'!B:B,$G$25,'5. Subcontracting Costs'!O:O,"&lt;&gt;Error")</f>
        <v>0</v>
      </c>
      <c r="H78" s="260"/>
      <c r="I78" s="64">
        <f t="shared" si="4"/>
        <v>0</v>
      </c>
    </row>
    <row r="79" spans="2:9" x14ac:dyDescent="0.35">
      <c r="B79" s="171" t="s">
        <v>153</v>
      </c>
      <c r="C79" s="63">
        <f>SUMIFS('1. Staff costs'!N:N,'1. Staff costs'!C:C,B79,'1. Staff costs'!B:B,$C$25,'1. Staff costs'!O:O,"&lt;&gt;Error")+SUMIFS('2-3. Travel Costs&amp;Costs of Stay'!Q:Q,'2-3. Travel Costs&amp;Costs of Stay'!C:C,B79,'2-3. Travel Costs&amp;Costs of Stay'!B:B,$C$25,'2-3. Travel Costs&amp;Costs of Stay'!R:R,"&lt;&gt;Error")+SUMIFS('4. Equipment Costs'!N:N,'4. Equipment Costs'!C:C,B79,'4. Equipment Costs'!B:B,$C$25,'4. Equipment Costs'!O:O,"&lt;&gt;Error")+SUMIFS('5. Subcontracting Costs'!N:N,'5. Subcontracting Costs'!C:C,B79,'5. Subcontracting Costs'!B:B,$C$25,'5. Subcontracting Costs'!O:O,"&lt;&gt;Error")</f>
        <v>0</v>
      </c>
      <c r="D79" s="63">
        <f>SUMIFS('1. Staff costs'!N:N,'1. Staff costs'!C:C,B79,'1. Staff costs'!B:B,$D$25,'1. Staff costs'!O:O,"&lt;&gt;Error")+SUMIFS('2-3. Travel Costs&amp;Costs of Stay'!Q:Q,'2-3. Travel Costs&amp;Costs of Stay'!C:C,B79,'2-3. Travel Costs&amp;Costs of Stay'!B:B,$D$25,'2-3. Travel Costs&amp;Costs of Stay'!R:R,"&lt;&gt;Error")+SUMIFS('4. Equipment Costs'!N:N,'4. Equipment Costs'!C:C,B79,'4. Equipment Costs'!B:B,$D$25,'4. Equipment Costs'!O:O,"&lt;&gt;Error")+SUMIFS('5. Subcontracting Costs'!N:N,'5. Subcontracting Costs'!C:C,B79,'5. Subcontracting Costs'!B:B,$D$25,'5. Subcontracting Costs'!O:O,"&lt;&gt;Error")</f>
        <v>0</v>
      </c>
      <c r="E79" s="63">
        <f>SUMIFS('1. Staff costs'!N:N,'1. Staff costs'!C:C,B79,'1. Staff costs'!B:B,$E$25,'1. Staff costs'!O:O,"&lt;&gt;Error")+SUMIFS('2-3. Travel Costs&amp;Costs of Stay'!Q:Q,'2-3. Travel Costs&amp;Costs of Stay'!C:C,B79,'2-3. Travel Costs&amp;Costs of Stay'!B:B,$E$25,'2-3. Travel Costs&amp;Costs of Stay'!R:R,"&lt;&gt;Error")+SUMIFS('4. Equipment Costs'!N:N,'4. Equipment Costs'!C:C,B79,'4. Equipment Costs'!B:B,$E$25,'4. Equipment Costs'!O:O,"&lt;&gt;Error")+SUMIFS('5. Subcontracting Costs'!N:N,'5. Subcontracting Costs'!C:C,B79,'5. Subcontracting Costs'!B:B,$E$25,'5. Subcontracting Costs'!O:O,"&lt;&gt;Error")</f>
        <v>0</v>
      </c>
      <c r="F79" s="63">
        <f>SUMIFS('1. Staff costs'!N:N,'1. Staff costs'!C:C,B79,'1. Staff costs'!B:B,$F$25,'1. Staff costs'!O:O,"&lt;&gt;Error")+SUMIFS('2-3. Travel Costs&amp;Costs of Stay'!Q:Q,'2-3. Travel Costs&amp;Costs of Stay'!C:C,B79,'2-3. Travel Costs&amp;Costs of Stay'!B:B,$F$25,'2-3. Travel Costs&amp;Costs of Stay'!R:R,"&lt;&gt;Error")+SUMIFS('4. Equipment Costs'!N:N,'4. Equipment Costs'!C:C,B79,'4. Equipment Costs'!B:B,$F$25,'4. Equipment Costs'!O:O,"&lt;&gt;Error")+SUMIFS('5. Subcontracting Costs'!N:N,'5. Subcontracting Costs'!C:C,B79,'5. Subcontracting Costs'!B:B,$F$25,'5. Subcontracting Costs'!O:O,"&lt;&gt;Error")</f>
        <v>0</v>
      </c>
      <c r="G79" s="63">
        <f>SUMIFS('1. Staff costs'!N:N,'1. Staff costs'!C:C,B79,'1. Staff costs'!B:B,$G$25,'1. Staff costs'!O:O,"&lt;&gt;Error")+SUMIFS('2-3. Travel Costs&amp;Costs of Stay'!Q:Q,'2-3. Travel Costs&amp;Costs of Stay'!C:C,B79,'2-3. Travel Costs&amp;Costs of Stay'!B:B,$G$25,'2-3. Travel Costs&amp;Costs of Stay'!R:R,"&lt;&gt;Error")+SUMIFS('4. Equipment Costs'!N:N,'4. Equipment Costs'!C:C,B79,'4. Equipment Costs'!B:B,$G$25,'4. Equipment Costs'!O:O,"&lt;&gt;Error")+SUMIFS('5. Subcontracting Costs'!N:N,'5. Subcontracting Costs'!C:C,B79,'5. Subcontracting Costs'!B:B,$G$25,'5. Subcontracting Costs'!O:O,"&lt;&gt;Error")</f>
        <v>0</v>
      </c>
      <c r="H79" s="260"/>
      <c r="I79" s="64">
        <f t="shared" si="4"/>
        <v>0</v>
      </c>
    </row>
    <row r="80" spans="2:9" x14ac:dyDescent="0.35">
      <c r="B80" s="171" t="s">
        <v>154</v>
      </c>
      <c r="C80" s="63">
        <f>SUMIFS('1. Staff costs'!N:N,'1. Staff costs'!C:C,B80,'1. Staff costs'!B:B,$C$25,'1. Staff costs'!O:O,"&lt;&gt;Error")+SUMIFS('2-3. Travel Costs&amp;Costs of Stay'!Q:Q,'2-3. Travel Costs&amp;Costs of Stay'!C:C,B80,'2-3. Travel Costs&amp;Costs of Stay'!B:B,$C$25,'2-3. Travel Costs&amp;Costs of Stay'!R:R,"&lt;&gt;Error")+SUMIFS('4. Equipment Costs'!N:N,'4. Equipment Costs'!C:C,B80,'4. Equipment Costs'!B:B,$C$25,'4. Equipment Costs'!O:O,"&lt;&gt;Error")+SUMIFS('5. Subcontracting Costs'!N:N,'5. Subcontracting Costs'!C:C,B80,'5. Subcontracting Costs'!B:B,$C$25,'5. Subcontracting Costs'!O:O,"&lt;&gt;Error")</f>
        <v>0</v>
      </c>
      <c r="D80" s="63">
        <f>SUMIFS('1. Staff costs'!N:N,'1. Staff costs'!C:C,B80,'1. Staff costs'!B:B,$D$25,'1. Staff costs'!O:O,"&lt;&gt;Error")+SUMIFS('2-3. Travel Costs&amp;Costs of Stay'!Q:Q,'2-3. Travel Costs&amp;Costs of Stay'!C:C,B80,'2-3. Travel Costs&amp;Costs of Stay'!B:B,$D$25,'2-3. Travel Costs&amp;Costs of Stay'!R:R,"&lt;&gt;Error")+SUMIFS('4. Equipment Costs'!N:N,'4. Equipment Costs'!C:C,B80,'4. Equipment Costs'!B:B,$D$25,'4. Equipment Costs'!O:O,"&lt;&gt;Error")+SUMIFS('5. Subcontracting Costs'!N:N,'5. Subcontracting Costs'!C:C,B80,'5. Subcontracting Costs'!B:B,$D$25,'5. Subcontracting Costs'!O:O,"&lt;&gt;Error")</f>
        <v>0</v>
      </c>
      <c r="E80" s="63">
        <f>SUMIFS('1. Staff costs'!N:N,'1. Staff costs'!C:C,B80,'1. Staff costs'!B:B,$E$25,'1. Staff costs'!O:O,"&lt;&gt;Error")+SUMIFS('2-3. Travel Costs&amp;Costs of Stay'!Q:Q,'2-3. Travel Costs&amp;Costs of Stay'!C:C,B80,'2-3. Travel Costs&amp;Costs of Stay'!B:B,$E$25,'2-3. Travel Costs&amp;Costs of Stay'!R:R,"&lt;&gt;Error")+SUMIFS('4. Equipment Costs'!N:N,'4. Equipment Costs'!C:C,B80,'4. Equipment Costs'!B:B,$E$25,'4. Equipment Costs'!O:O,"&lt;&gt;Error")+SUMIFS('5. Subcontracting Costs'!N:N,'5. Subcontracting Costs'!C:C,B80,'5. Subcontracting Costs'!B:B,$E$25,'5. Subcontracting Costs'!O:O,"&lt;&gt;Error")</f>
        <v>0</v>
      </c>
      <c r="F80" s="63">
        <f>SUMIFS('1. Staff costs'!N:N,'1. Staff costs'!C:C,B80,'1. Staff costs'!B:B,$F$25,'1. Staff costs'!O:O,"&lt;&gt;Error")+SUMIFS('2-3. Travel Costs&amp;Costs of Stay'!Q:Q,'2-3. Travel Costs&amp;Costs of Stay'!C:C,B80,'2-3. Travel Costs&amp;Costs of Stay'!B:B,$F$25,'2-3. Travel Costs&amp;Costs of Stay'!R:R,"&lt;&gt;Error")+SUMIFS('4. Equipment Costs'!N:N,'4. Equipment Costs'!C:C,B80,'4. Equipment Costs'!B:B,$F$25,'4. Equipment Costs'!O:O,"&lt;&gt;Error")+SUMIFS('5. Subcontracting Costs'!N:N,'5. Subcontracting Costs'!C:C,B80,'5. Subcontracting Costs'!B:B,$F$25,'5. Subcontracting Costs'!O:O,"&lt;&gt;Error")</f>
        <v>0</v>
      </c>
      <c r="G80" s="63">
        <f>SUMIFS('1. Staff costs'!N:N,'1. Staff costs'!C:C,B80,'1. Staff costs'!B:B,$G$25,'1. Staff costs'!O:O,"&lt;&gt;Error")+SUMIFS('2-3. Travel Costs&amp;Costs of Stay'!Q:Q,'2-3. Travel Costs&amp;Costs of Stay'!C:C,B80,'2-3. Travel Costs&amp;Costs of Stay'!B:B,$G$25,'2-3. Travel Costs&amp;Costs of Stay'!R:R,"&lt;&gt;Error")+SUMIFS('4. Equipment Costs'!N:N,'4. Equipment Costs'!C:C,B80,'4. Equipment Costs'!B:B,$G$25,'4. Equipment Costs'!O:O,"&lt;&gt;Error")+SUMIFS('5. Subcontracting Costs'!N:N,'5. Subcontracting Costs'!C:C,B80,'5. Subcontracting Costs'!B:B,$G$25,'5. Subcontracting Costs'!O:O,"&lt;&gt;Error")</f>
        <v>0</v>
      </c>
      <c r="H80" s="261"/>
      <c r="I80" s="64">
        <f t="shared" si="4"/>
        <v>0</v>
      </c>
    </row>
    <row r="81" spans="2:9" x14ac:dyDescent="0.35">
      <c r="B81" s="98" t="s">
        <v>129</v>
      </c>
      <c r="C81" s="64">
        <f>SUM(C26:C80)</f>
        <v>0</v>
      </c>
      <c r="D81" s="64">
        <f>SUM(D26:D80)</f>
        <v>0</v>
      </c>
      <c r="E81" s="64">
        <f>SUM(E26:E80)</f>
        <v>0</v>
      </c>
      <c r="F81" s="64">
        <f>SUM(F26:F80)</f>
        <v>0</v>
      </c>
      <c r="G81" s="64">
        <f>SUM(G26:G80)</f>
        <v>0</v>
      </c>
      <c r="H81" s="65">
        <f>'Final financial statement'!E18</f>
        <v>0</v>
      </c>
      <c r="I81" s="71">
        <f>SUM(C81:H81)</f>
        <v>0</v>
      </c>
    </row>
  </sheetData>
  <sheetProtection password="E359" sheet="1" objects="1" scenarios="1" selectLockedCells="1" selectUnlockedCells="1"/>
  <dataConsolidate/>
  <mergeCells count="5">
    <mergeCell ref="B2:I2"/>
    <mergeCell ref="B14:I14"/>
    <mergeCell ref="H5:H9"/>
    <mergeCell ref="B23:I23"/>
    <mergeCell ref="H26:H80"/>
  </mergeCells>
  <conditionalFormatting sqref="B2:E2">
    <cfRule type="cellIs" dxfId="22" priority="131" stopIfTrue="1" operator="equal">
      <formula>"&gt; 30 %"</formula>
    </cfRule>
  </conditionalFormatting>
  <conditionalFormatting sqref="C4">
    <cfRule type="cellIs" dxfId="21" priority="44" stopIfTrue="1" operator="equal">
      <formula>"ERROR"</formula>
    </cfRule>
  </conditionalFormatting>
  <conditionalFormatting sqref="F4">
    <cfRule type="cellIs" dxfId="20" priority="42" stopIfTrue="1" operator="equal">
      <formula>"ERROR"</formula>
    </cfRule>
  </conditionalFormatting>
  <conditionalFormatting sqref="D4:E4">
    <cfRule type="cellIs" dxfId="19" priority="43" stopIfTrue="1" operator="equal">
      <formula>"ERROR"</formula>
    </cfRule>
  </conditionalFormatting>
  <conditionalFormatting sqref="G4:H4">
    <cfRule type="cellIs" dxfId="18" priority="41" stopIfTrue="1" operator="equal">
      <formula>"ERROR"</formula>
    </cfRule>
  </conditionalFormatting>
  <conditionalFormatting sqref="I4">
    <cfRule type="cellIs" dxfId="17" priority="40" stopIfTrue="1" operator="equal">
      <formula>"ERROR"</formula>
    </cfRule>
  </conditionalFormatting>
  <conditionalFormatting sqref="B14:E14">
    <cfRule type="cellIs" dxfId="16" priority="25" stopIfTrue="1" operator="equal">
      <formula>"&gt; 30 %"</formula>
    </cfRule>
  </conditionalFormatting>
  <conditionalFormatting sqref="I16">
    <cfRule type="cellIs" dxfId="15" priority="26" stopIfTrue="1" operator="equal">
      <formula>"ERROR"</formula>
    </cfRule>
  </conditionalFormatting>
  <conditionalFormatting sqref="B10">
    <cfRule type="cellIs" dxfId="14" priority="21" stopIfTrue="1" operator="equal">
      <formula>"ERROR"</formula>
    </cfRule>
  </conditionalFormatting>
  <conditionalFormatting sqref="B19">
    <cfRule type="cellIs" dxfId="13" priority="20" stopIfTrue="1" operator="equal">
      <formula>"ERROR"</formula>
    </cfRule>
  </conditionalFormatting>
  <conditionalFormatting sqref="C16">
    <cfRule type="cellIs" dxfId="12" priority="11" stopIfTrue="1" operator="equal">
      <formula>"ERROR"</formula>
    </cfRule>
  </conditionalFormatting>
  <conditionalFormatting sqref="F16">
    <cfRule type="cellIs" dxfId="11" priority="9" stopIfTrue="1" operator="equal">
      <formula>"ERROR"</formula>
    </cfRule>
  </conditionalFormatting>
  <conditionalFormatting sqref="D16:E16">
    <cfRule type="cellIs" dxfId="10" priority="10" stopIfTrue="1" operator="equal">
      <formula>"ERROR"</formula>
    </cfRule>
  </conditionalFormatting>
  <conditionalFormatting sqref="G16:H16">
    <cfRule type="cellIs" dxfId="9" priority="8" stopIfTrue="1" operator="equal">
      <formula>"ERROR"</formula>
    </cfRule>
  </conditionalFormatting>
  <conditionalFormatting sqref="B23:E23">
    <cfRule type="cellIs" dxfId="8" priority="6" stopIfTrue="1" operator="equal">
      <formula>"&gt; 30 %"</formula>
    </cfRule>
  </conditionalFormatting>
  <conditionalFormatting sqref="H26">
    <cfRule type="cellIs" dxfId="7" priority="4" stopIfTrue="1" operator="equal">
      <formula>"ERROR"</formula>
    </cfRule>
  </conditionalFormatting>
  <conditionalFormatting sqref="I25">
    <cfRule type="cellIs" dxfId="6" priority="3" stopIfTrue="1" operator="equal">
      <formula>"ERROR"</formula>
    </cfRule>
  </conditionalFormatting>
  <conditionalFormatting sqref="H25">
    <cfRule type="cellIs" dxfId="5" priority="2" stopIfTrue="1" operator="equal">
      <formula>"ERROR"</formula>
    </cfRule>
  </conditionalFormatting>
  <printOptions horizontalCentered="1"/>
  <pageMargins left="0.23622047244094491" right="0.23622047244094491" top="0.39370078740157483" bottom="0.94488188976377963" header="0.31496062992125984" footer="0.31496062992125984"/>
  <pageSetup paperSize="9" scale="49" orientation="portrait" r:id="rId1"/>
  <headerFooter>
    <oddFooter xml:space="preserve">&amp;CPage &amp;P of 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064EDA8D54A746B4AFB9B8DA9CF420" ma:contentTypeVersion="3" ma:contentTypeDescription="Create a new document." ma:contentTypeScope="" ma:versionID="c1d4cdee0e9381974a459762b30c79b1">
  <xsd:schema xmlns:xsd="http://www.w3.org/2001/XMLSchema" xmlns:xs="http://www.w3.org/2001/XMLSchema" xmlns:p="http://schemas.microsoft.com/office/2006/metadata/properties" targetNamespace="http://schemas.microsoft.com/office/2006/metadata/properties" ma:root="true" ma:fieldsID="9ae757f7b8b52896942f31a7e220db7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25AC76-73EC-4808-94BA-4863B589F5DA}">
  <ds:schemaRefs>
    <ds:schemaRef ds:uri="http://schemas.microsoft.com/sharepoint/v3/contenttype/forms"/>
  </ds:schemaRefs>
</ds:datastoreItem>
</file>

<file path=customXml/itemProps2.xml><?xml version="1.0" encoding="utf-8"?>
<ds:datastoreItem xmlns:ds="http://schemas.openxmlformats.org/officeDocument/2006/customXml" ds:itemID="{B5FB2861-ECA0-4B0A-9CC6-B62988A7DC03}">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4B91489F-FE4A-47B2-96B3-2DD11B60A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30</vt:i4>
      </vt:variant>
    </vt:vector>
  </HeadingPairs>
  <TitlesOfParts>
    <vt:vector size="41" baseType="lpstr">
      <vt:lpstr>Instructions</vt:lpstr>
      <vt:lpstr>Final financial statement</vt:lpstr>
      <vt:lpstr>Costs Incurred&amp;2nd Prefinancing</vt:lpstr>
      <vt:lpstr>1. Staff costs</vt:lpstr>
      <vt:lpstr>2-3. Travel Costs&amp;Costs of Stay</vt:lpstr>
      <vt:lpstr>4. Equipment Costs</vt:lpstr>
      <vt:lpstr>5. Subcontracting Costs</vt:lpstr>
      <vt:lpstr>Co-financing</vt:lpstr>
      <vt:lpstr>Breakdown &amp; Project Funding</vt:lpstr>
      <vt:lpstr>Breakdown Staff &amp; Travel Costs</vt:lpstr>
      <vt:lpstr>Rates</vt:lpstr>
      <vt:lpstr>BudgetHeadings</vt:lpstr>
      <vt:lpstr>Category</vt:lpstr>
      <vt:lpstr>Category2</vt:lpstr>
      <vt:lpstr>CountryALL</vt:lpstr>
      <vt:lpstr>CountryEligEquip</vt:lpstr>
      <vt:lpstr>CountryType</vt:lpstr>
      <vt:lpstr>EUCountry</vt:lpstr>
      <vt:lpstr>'Costs Incurred&amp;2nd Prefinancing'!PartnerN°</vt:lpstr>
      <vt:lpstr>PartnerN°</vt:lpstr>
      <vt:lpstr>'Costs Incurred&amp;2nd Prefinancing'!PartnerN°Ref</vt:lpstr>
      <vt:lpstr>PartnerN°Ref</vt:lpstr>
      <vt:lpstr>'1. Staff costs'!Print_Area</vt:lpstr>
      <vt:lpstr>'2-3. Travel Costs&amp;Costs of Stay'!Print_Area</vt:lpstr>
      <vt:lpstr>'4. Equipment Costs'!Print_Area</vt:lpstr>
      <vt:lpstr>'5. Subcontracting Costs'!Print_Area</vt:lpstr>
      <vt:lpstr>'Breakdown &amp; Project Funding'!Print_Area</vt:lpstr>
      <vt:lpstr>'Breakdown Staff &amp; Travel Costs'!Print_Area</vt:lpstr>
      <vt:lpstr>'Co-financing'!Print_Area</vt:lpstr>
      <vt:lpstr>'Costs Incurred&amp;2nd Prefinancing'!Print_Area</vt:lpstr>
      <vt:lpstr>'Final financial statement'!Print_Area</vt:lpstr>
      <vt:lpstr>Instructions!Print_Area</vt:lpstr>
      <vt:lpstr>'2-3. Travel Costs&amp;Costs of Stay'!Print_Titles</vt:lpstr>
      <vt:lpstr>'4. Equipment Costs'!Print_Titles</vt:lpstr>
      <vt:lpstr>'5. Subcontracting Costs'!Print_Titles</vt:lpstr>
      <vt:lpstr>'Breakdown &amp; Project Funding'!Print_Titles</vt:lpstr>
      <vt:lpstr>'Co-financing'!Print_Titles</vt:lpstr>
      <vt:lpstr>Rates</vt:lpstr>
      <vt:lpstr>StaffCat</vt:lpstr>
      <vt:lpstr>VATTAXES</vt:lpstr>
      <vt:lpstr>WorkPackage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Alliaces detailed Budget v.1.0</dc:title>
  <dc:creator>CARBONI Damiano (EACEA)</dc:creator>
  <dc:description>Alliances detailed budget V.1.0</dc:description>
  <cp:lastModifiedBy>Raul</cp:lastModifiedBy>
  <cp:lastPrinted>2016-12-14T14:45:04Z</cp:lastPrinted>
  <dcterms:created xsi:type="dcterms:W3CDTF">2013-09-27T15:40:24Z</dcterms:created>
  <dcterms:modified xsi:type="dcterms:W3CDTF">2017-09-21T15:15:05Z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0x0101001D064EDA8D54A746B4AFB9B8DA9CF420</vt:lpwstr>
  </property>
</Properties>
</file>